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sio365.sharepoint.com/sites/Mtasvi233/Shared Documents/General/Styrkleikalistar/2024-25/Styrkleikalistar fullorðinna/"/>
    </mc:Choice>
  </mc:AlternateContent>
  <xr:revisionPtr revIDLastSave="2502" documentId="13_ncr:1_{A6494C46-9714-4572-BB9A-D60489148DF6}" xr6:coauthVersionLast="47" xr6:coauthVersionMax="47" xr10:uidLastSave="{2A77BEC7-0B7F-4FB7-9AD0-47D834227F05}"/>
  <bookViews>
    <workbookView xWindow="286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Einl.kk!$A$2:$P$104</definedName>
    <definedName name="_xlnm._FilterDatabase" localSheetId="4" hidden="1">Einl.kvk!$A$2:$P$34</definedName>
    <definedName name="_xlnm._FilterDatabase" localSheetId="1" hidden="1">Leikmannaskrá!$A$1:$G$342</definedName>
    <definedName name="_xlnm._FilterDatabase" localSheetId="9" hidden="1">'Skráningarblað fyrir TS'!$A$1:$K$254</definedName>
    <definedName name="_xlnm._FilterDatabase" localSheetId="7" hidden="1">Tvennd.kk!$A$2:$O$63</definedName>
    <definedName name="_xlnm._FilterDatabase" localSheetId="8" hidden="1">Tvennd.kvk!$A$2:$O$49</definedName>
    <definedName name="_xlnm._FilterDatabase" localSheetId="5" hidden="1">Tvíl.kk!$A$2:$O$136</definedName>
    <definedName name="_xlnm._FilterDatabase" localSheetId="6" hidden="1">Tvíl.kvk!$A$2:$O$52</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3" i="5" l="1"/>
  <c r="F103" i="5"/>
  <c r="E103" i="5"/>
  <c r="D103" i="5"/>
  <c r="G102" i="5"/>
  <c r="F102" i="5"/>
  <c r="E102" i="5"/>
  <c r="D102" i="5"/>
  <c r="G101" i="5"/>
  <c r="F101" i="5"/>
  <c r="E101" i="5"/>
  <c r="D101" i="5"/>
  <c r="G77" i="5"/>
  <c r="F77" i="5"/>
  <c r="E77" i="5"/>
  <c r="D77" i="5"/>
  <c r="G91" i="5"/>
  <c r="F91" i="5"/>
  <c r="E91" i="5"/>
  <c r="D91" i="5"/>
  <c r="G43" i="9"/>
  <c r="F43" i="9"/>
  <c r="E43" i="9"/>
  <c r="D43" i="9"/>
  <c r="G42" i="9"/>
  <c r="F42" i="9"/>
  <c r="E42" i="9"/>
  <c r="D42" i="9"/>
  <c r="G23" i="9"/>
  <c r="F23" i="9"/>
  <c r="E23" i="9"/>
  <c r="D23" i="9"/>
  <c r="G40" i="8"/>
  <c r="F40" i="8"/>
  <c r="E40" i="8"/>
  <c r="D40" i="8"/>
  <c r="G39" i="8"/>
  <c r="F39" i="8"/>
  <c r="E39" i="8"/>
  <c r="D39" i="8"/>
  <c r="G134" i="7"/>
  <c r="F134" i="7"/>
  <c r="E134" i="7"/>
  <c r="D134" i="7"/>
  <c r="G133" i="7"/>
  <c r="F133" i="7"/>
  <c r="E133" i="7"/>
  <c r="D133" i="7"/>
  <c r="G132" i="7"/>
  <c r="F132" i="7"/>
  <c r="E132" i="7"/>
  <c r="D132" i="7"/>
  <c r="G85" i="7"/>
  <c r="F85" i="7"/>
  <c r="E85" i="7"/>
  <c r="D85" i="7"/>
  <c r="G89" i="7"/>
  <c r="F89" i="7"/>
  <c r="E89" i="7"/>
  <c r="D89" i="7"/>
  <c r="G41" i="10"/>
  <c r="F41" i="10"/>
  <c r="E41" i="10"/>
  <c r="D41" i="10"/>
  <c r="G40" i="10"/>
  <c r="F40" i="10"/>
  <c r="E40" i="10"/>
  <c r="D40" i="10"/>
  <c r="G48" i="9"/>
  <c r="F48" i="9"/>
  <c r="E48" i="9"/>
  <c r="D48" i="9"/>
  <c r="G41" i="8"/>
  <c r="F41" i="8"/>
  <c r="E41" i="8"/>
  <c r="D41" i="8"/>
  <c r="G119" i="7"/>
  <c r="F119" i="7"/>
  <c r="E119" i="7"/>
  <c r="D119" i="7"/>
  <c r="G103" i="7"/>
  <c r="F103" i="7"/>
  <c r="E103" i="7"/>
  <c r="D103" i="7"/>
  <c r="G79" i="7"/>
  <c r="F79" i="7"/>
  <c r="E79" i="7"/>
  <c r="D79" i="7"/>
  <c r="G30" i="6"/>
  <c r="F30" i="6" a="1"/>
  <c r="F30" i="6" s="1"/>
  <c r="E30" i="6"/>
  <c r="D30" i="6"/>
  <c r="G21" i="6"/>
  <c r="F21" i="6" a="1"/>
  <c r="F21" i="6" s="1"/>
  <c r="E21" i="6"/>
  <c r="D21" i="6"/>
  <c r="G28" i="6"/>
  <c r="F28" i="6" a="1"/>
  <c r="F28" i="6" s="1"/>
  <c r="E28" i="6"/>
  <c r="D28" i="6"/>
  <c r="G70" i="5"/>
  <c r="F70" i="5"/>
  <c r="E70" i="5"/>
  <c r="D70" i="5"/>
  <c r="G29" i="10"/>
  <c r="F29" i="10"/>
  <c r="E29" i="10"/>
  <c r="D29" i="10"/>
  <c r="G46" i="9"/>
  <c r="F46" i="9"/>
  <c r="E46" i="9"/>
  <c r="D46" i="9"/>
  <c r="G42" i="8"/>
  <c r="F42" i="8"/>
  <c r="E42" i="8"/>
  <c r="D42" i="8"/>
  <c r="G32" i="8"/>
  <c r="F32" i="8"/>
  <c r="E32" i="8"/>
  <c r="D32" i="8"/>
  <c r="G31" i="8"/>
  <c r="F31" i="8"/>
  <c r="E31" i="8"/>
  <c r="D31" i="8"/>
  <c r="G78" i="7"/>
  <c r="F78" i="7"/>
  <c r="E78" i="7"/>
  <c r="D78" i="7"/>
  <c r="G92" i="7"/>
  <c r="F92" i="7"/>
  <c r="E92" i="7"/>
  <c r="D92" i="7"/>
  <c r="G91" i="7"/>
  <c r="F91" i="7"/>
  <c r="E91" i="7"/>
  <c r="D91" i="7"/>
  <c r="G102" i="7"/>
  <c r="F102" i="7"/>
  <c r="E102" i="7"/>
  <c r="D102" i="7"/>
  <c r="G32" i="7"/>
  <c r="F32" i="7"/>
  <c r="E32" i="7"/>
  <c r="D32" i="7"/>
  <c r="G45" i="7"/>
  <c r="F45" i="7"/>
  <c r="E45" i="7"/>
  <c r="D45" i="7"/>
  <c r="G65" i="5"/>
  <c r="F65" i="5"/>
  <c r="E65" i="5"/>
  <c r="D65" i="5"/>
  <c r="G100" i="5"/>
  <c r="F100" i="5"/>
  <c r="E100" i="5"/>
  <c r="D100" i="5"/>
  <c r="G90" i="5"/>
  <c r="F90" i="5"/>
  <c r="E90" i="5"/>
  <c r="D90" i="5"/>
  <c r="G31" i="5"/>
  <c r="F31" i="5"/>
  <c r="E31" i="5"/>
  <c r="D31" i="5"/>
  <c r="G32" i="5"/>
  <c r="F32" i="5"/>
  <c r="E32" i="5"/>
  <c r="D32" i="5"/>
  <c r="G131" i="7"/>
  <c r="F131" i="7"/>
  <c r="E131" i="7"/>
  <c r="D131" i="7"/>
  <c r="G118" i="7"/>
  <c r="F118" i="7"/>
  <c r="E118" i="7"/>
  <c r="D118" i="7"/>
  <c r="G130" i="7"/>
  <c r="F130" i="7"/>
  <c r="E130" i="7"/>
  <c r="D130" i="7"/>
  <c r="G117" i="7"/>
  <c r="F117" i="7"/>
  <c r="E117" i="7"/>
  <c r="D117" i="7"/>
  <c r="G101" i="7"/>
  <c r="F101" i="7"/>
  <c r="E101" i="7"/>
  <c r="D101" i="7"/>
  <c r="G129" i="7"/>
  <c r="F129" i="7"/>
  <c r="E129" i="7"/>
  <c r="D129" i="7"/>
  <c r="G23" i="6"/>
  <c r="F23" i="6" a="1"/>
  <c r="F23" i="6" s="1"/>
  <c r="E23" i="6"/>
  <c r="D23" i="6"/>
  <c r="D87" i="5"/>
  <c r="G88" i="5"/>
  <c r="F88" i="5"/>
  <c r="E88" i="5"/>
  <c r="D88" i="5"/>
  <c r="G87" i="5"/>
  <c r="F87" i="5"/>
  <c r="E87" i="5"/>
  <c r="G99" i="5"/>
  <c r="F99" i="5"/>
  <c r="E99" i="5"/>
  <c r="D99" i="5"/>
  <c r="G98" i="5"/>
  <c r="F98" i="5"/>
  <c r="E98" i="5"/>
  <c r="D98" i="5"/>
  <c r="D68" i="5"/>
  <c r="G68" i="5"/>
  <c r="F68" i="5"/>
  <c r="E68" i="5"/>
  <c r="G17" i="9"/>
  <c r="F17" i="9"/>
  <c r="E17" i="9"/>
  <c r="D17" i="9"/>
  <c r="G128" i="7"/>
  <c r="F128" i="7"/>
  <c r="E128" i="7"/>
  <c r="D128" i="7"/>
  <c r="G127" i="7"/>
  <c r="F127" i="7"/>
  <c r="E127" i="7"/>
  <c r="D127" i="7"/>
  <c r="G126" i="7"/>
  <c r="F126" i="7"/>
  <c r="E126" i="7"/>
  <c r="D126" i="7"/>
  <c r="D125" i="7"/>
  <c r="G125" i="7"/>
  <c r="F125" i="7"/>
  <c r="E125" i="7"/>
  <c r="G100" i="7"/>
  <c r="F100" i="7"/>
  <c r="E100" i="7"/>
  <c r="D100" i="7"/>
  <c r="G124" i="7"/>
  <c r="F124" i="7"/>
  <c r="E124" i="7"/>
  <c r="D124" i="7"/>
  <c r="G123" i="7"/>
  <c r="F123" i="7"/>
  <c r="E123" i="7"/>
  <c r="D123" i="7"/>
  <c r="G116" i="7"/>
  <c r="F116" i="7"/>
  <c r="E116" i="7"/>
  <c r="D116" i="7"/>
  <c r="G115" i="7"/>
  <c r="F115" i="7"/>
  <c r="E115" i="7"/>
  <c r="D115" i="7"/>
  <c r="G51" i="7"/>
  <c r="F51" i="7"/>
  <c r="E51" i="7"/>
  <c r="D51" i="7"/>
  <c r="G97" i="5"/>
  <c r="F97" i="5"/>
  <c r="E97" i="5"/>
  <c r="D97" i="5"/>
  <c r="G86" i="5"/>
  <c r="F86" i="5"/>
  <c r="E86" i="5"/>
  <c r="D86" i="5"/>
  <c r="D34" i="10"/>
  <c r="G34" i="10"/>
  <c r="F34" i="10"/>
  <c r="E34" i="10"/>
  <c r="G16" i="9"/>
  <c r="F16" i="9"/>
  <c r="E16" i="9"/>
  <c r="D16" i="9"/>
  <c r="G9" i="9"/>
  <c r="F9" i="9"/>
  <c r="E9" i="9"/>
  <c r="D9" i="9"/>
  <c r="G37" i="8"/>
  <c r="F37" i="8"/>
  <c r="E37" i="8"/>
  <c r="D37" i="8"/>
  <c r="G114" i="7"/>
  <c r="F114" i="7"/>
  <c r="E114" i="7"/>
  <c r="D114" i="7"/>
  <c r="G68" i="7"/>
  <c r="F68" i="7"/>
  <c r="E68" i="7"/>
  <c r="D68" i="7"/>
  <c r="G65" i="7"/>
  <c r="F65" i="7"/>
  <c r="E65" i="7"/>
  <c r="D65" i="7"/>
  <c r="G94" i="7"/>
  <c r="F94" i="7"/>
  <c r="E94" i="7"/>
  <c r="D94" i="7"/>
  <c r="G86" i="7"/>
  <c r="F86" i="7"/>
  <c r="E86" i="7"/>
  <c r="D86" i="7"/>
  <c r="G66" i="7"/>
  <c r="F66" i="7"/>
  <c r="E66" i="7"/>
  <c r="D66" i="7"/>
  <c r="G60" i="5"/>
  <c r="F60" i="5"/>
  <c r="E60" i="5"/>
  <c r="D60" i="5"/>
  <c r="G54" i="5"/>
  <c r="F54" i="5"/>
  <c r="E54" i="5"/>
  <c r="D54" i="5"/>
  <c r="G71" i="5"/>
  <c r="F71" i="5"/>
  <c r="E71" i="5"/>
  <c r="D71" i="5"/>
  <c r="G39" i="5"/>
  <c r="F39" i="5"/>
  <c r="E39" i="5"/>
  <c r="D39" i="5"/>
  <c r="G28" i="10"/>
  <c r="F28" i="10"/>
  <c r="E28" i="10"/>
  <c r="D28" i="10"/>
  <c r="G43" i="10"/>
  <c r="F43" i="10"/>
  <c r="E43" i="10"/>
  <c r="D43" i="10"/>
  <c r="G37" i="10"/>
  <c r="F37" i="10"/>
  <c r="E37" i="10"/>
  <c r="D37" i="10"/>
  <c r="G33" i="10"/>
  <c r="F33" i="10"/>
  <c r="E33" i="10"/>
  <c r="D33" i="10"/>
  <c r="G52" i="9"/>
  <c r="F52" i="9"/>
  <c r="E52" i="9"/>
  <c r="D52" i="9"/>
  <c r="G51" i="9"/>
  <c r="F51" i="9"/>
  <c r="E51" i="9"/>
  <c r="D51" i="9"/>
  <c r="G36" i="9"/>
  <c r="F36" i="9"/>
  <c r="E36" i="9"/>
  <c r="D36" i="9"/>
  <c r="G48" i="8"/>
  <c r="F48" i="8"/>
  <c r="E48" i="8"/>
  <c r="D48" i="8"/>
  <c r="G35" i="8"/>
  <c r="F35" i="8"/>
  <c r="E35" i="8"/>
  <c r="D35" i="8"/>
  <c r="G46" i="8"/>
  <c r="F46" i="8"/>
  <c r="E46" i="8"/>
  <c r="D46" i="8"/>
  <c r="G45" i="8"/>
  <c r="F45" i="8"/>
  <c r="E45" i="8"/>
  <c r="D45" i="8"/>
  <c r="G57" i="7"/>
  <c r="F57" i="7"/>
  <c r="E57" i="7"/>
  <c r="D57" i="7"/>
  <c r="G56" i="7"/>
  <c r="F56" i="7"/>
  <c r="E56" i="7"/>
  <c r="D56" i="7"/>
  <c r="G80" i="7"/>
  <c r="F80" i="7"/>
  <c r="E80" i="7"/>
  <c r="D80" i="7"/>
  <c r="G108" i="7"/>
  <c r="F108" i="7"/>
  <c r="E108" i="7"/>
  <c r="D108" i="7"/>
  <c r="G107" i="7"/>
  <c r="F107" i="7"/>
  <c r="E107" i="7"/>
  <c r="D107" i="7"/>
  <c r="G99" i="7"/>
  <c r="F99" i="7"/>
  <c r="E99" i="7"/>
  <c r="D99" i="7"/>
  <c r="G98" i="7"/>
  <c r="F98" i="7"/>
  <c r="E98" i="7"/>
  <c r="D98" i="7"/>
  <c r="G97" i="7"/>
  <c r="F97" i="7"/>
  <c r="E97" i="7"/>
  <c r="D97" i="7"/>
  <c r="G113" i="7"/>
  <c r="F113" i="7"/>
  <c r="E113" i="7"/>
  <c r="D113" i="7"/>
  <c r="G75" i="7"/>
  <c r="F75" i="7"/>
  <c r="E75" i="7"/>
  <c r="D75" i="7"/>
  <c r="G112" i="7"/>
  <c r="F112" i="7"/>
  <c r="E112" i="7"/>
  <c r="D112" i="7"/>
  <c r="G71" i="7"/>
  <c r="F71" i="7"/>
  <c r="E71" i="7"/>
  <c r="D71" i="7"/>
  <c r="G44" i="7"/>
  <c r="F44" i="7"/>
  <c r="E44" i="7"/>
  <c r="D44" i="7"/>
  <c r="G43" i="7"/>
  <c r="F43" i="7"/>
  <c r="E43" i="7"/>
  <c r="D43" i="7"/>
  <c r="G27" i="6"/>
  <c r="F27" i="6" a="1"/>
  <c r="F27" i="6" s="1"/>
  <c r="E27" i="6"/>
  <c r="D27" i="6"/>
  <c r="G35" i="5"/>
  <c r="F35" i="5"/>
  <c r="E35" i="5"/>
  <c r="D35" i="5"/>
  <c r="G89" i="5"/>
  <c r="F89" i="5"/>
  <c r="E89" i="5"/>
  <c r="D89" i="5"/>
  <c r="G63" i="5"/>
  <c r="F63" i="5"/>
  <c r="E63" i="5"/>
  <c r="D63" i="5"/>
  <c r="G96" i="5"/>
  <c r="F96" i="5"/>
  <c r="E96" i="5"/>
  <c r="D96" i="5"/>
  <c r="G76" i="5"/>
  <c r="F76" i="5"/>
  <c r="E76" i="5"/>
  <c r="D76" i="5"/>
  <c r="G25" i="5"/>
  <c r="F25" i="5"/>
  <c r="E25" i="5"/>
  <c r="D25" i="5"/>
  <c r="G85" i="5"/>
  <c r="F85" i="5"/>
  <c r="E85" i="5"/>
  <c r="D85" i="5"/>
  <c r="G72" i="5"/>
  <c r="F72" i="5"/>
  <c r="E72" i="5"/>
  <c r="D72" i="5"/>
  <c r="G84" i="5"/>
  <c r="F84" i="5"/>
  <c r="E84" i="5"/>
  <c r="D84" i="5"/>
  <c r="G64" i="5"/>
  <c r="F64" i="5"/>
  <c r="E64" i="5"/>
  <c r="D64" i="5"/>
  <c r="G51" i="5"/>
  <c r="F51" i="5"/>
  <c r="E51" i="5"/>
  <c r="D51" i="5"/>
  <c r="G46" i="5"/>
  <c r="F46" i="5"/>
  <c r="E46" i="5"/>
  <c r="D46" i="5"/>
  <c r="G42" i="5"/>
  <c r="F42" i="5"/>
  <c r="E42" i="5"/>
  <c r="D42" i="5"/>
  <c r="G37" i="5"/>
  <c r="F37" i="5"/>
  <c r="E37" i="5"/>
  <c r="D37" i="5"/>
  <c r="G38" i="10"/>
  <c r="F38" i="10"/>
  <c r="E38" i="10"/>
  <c r="D38" i="10"/>
  <c r="G32" i="9"/>
  <c r="F32" i="9"/>
  <c r="E32" i="9"/>
  <c r="D32" i="9"/>
  <c r="G45" i="9"/>
  <c r="F45" i="9"/>
  <c r="E45" i="9"/>
  <c r="D45" i="9"/>
  <c r="G25" i="8"/>
  <c r="F25" i="8"/>
  <c r="E25" i="8"/>
  <c r="D25" i="8"/>
  <c r="G62" i="5" l="1"/>
  <c r="F62" i="5"/>
  <c r="E62" i="5"/>
  <c r="D62" i="5"/>
  <c r="E92" i="5"/>
  <c r="G49" i="8"/>
  <c r="F49" i="8"/>
  <c r="E49" i="8"/>
  <c r="D49" i="8"/>
  <c r="G54" i="9"/>
  <c r="F54" i="9"/>
  <c r="E54" i="9"/>
  <c r="D54" i="9"/>
  <c r="G18" i="8"/>
  <c r="F18" i="8"/>
  <c r="E18" i="8"/>
  <c r="D18" i="8"/>
  <c r="G21" i="10"/>
  <c r="F21" i="10"/>
  <c r="E21" i="10"/>
  <c r="D21" i="10"/>
  <c r="G49" i="9"/>
  <c r="F49" i="9"/>
  <c r="E49" i="9"/>
  <c r="D49" i="9"/>
  <c r="G21" i="9"/>
  <c r="F21" i="9"/>
  <c r="E21" i="9"/>
  <c r="D21" i="9"/>
  <c r="G10" i="9"/>
  <c r="F10" i="9"/>
  <c r="E10" i="9"/>
  <c r="D10" i="9"/>
  <c r="G21" i="8"/>
  <c r="F21" i="8"/>
  <c r="E21" i="8"/>
  <c r="D21" i="8"/>
  <c r="G34" i="8"/>
  <c r="F34" i="8"/>
  <c r="E34" i="8"/>
  <c r="D34" i="8"/>
  <c r="G67" i="7"/>
  <c r="F67" i="7"/>
  <c r="E67" i="7"/>
  <c r="D67" i="7"/>
  <c r="G110" i="7"/>
  <c r="F110" i="7"/>
  <c r="E110" i="7"/>
  <c r="D110" i="7"/>
  <c r="G8" i="6"/>
  <c r="F8" i="6" a="1"/>
  <c r="F8" i="6" s="1"/>
  <c r="E8" i="6"/>
  <c r="D8" i="6"/>
  <c r="G38" i="5"/>
  <c r="F38" i="5"/>
  <c r="E38" i="5"/>
  <c r="D38" i="5"/>
  <c r="G57" i="5"/>
  <c r="F57" i="5"/>
  <c r="E57" i="5"/>
  <c r="D57" i="5"/>
  <c r="G66" i="5"/>
  <c r="F66" i="5"/>
  <c r="E66" i="5"/>
  <c r="D66" i="5"/>
  <c r="G36" i="10"/>
  <c r="F36" i="10"/>
  <c r="E36" i="10"/>
  <c r="D36" i="10"/>
  <c r="G17" i="10"/>
  <c r="F17" i="10"/>
  <c r="E17" i="10"/>
  <c r="D17" i="10"/>
  <c r="G59" i="9"/>
  <c r="F59" i="9"/>
  <c r="E59" i="9"/>
  <c r="D59" i="9"/>
  <c r="G47" i="9"/>
  <c r="F47" i="9"/>
  <c r="E47" i="9"/>
  <c r="D47" i="9"/>
  <c r="G40" i="9"/>
  <c r="F40" i="9"/>
  <c r="E40" i="9"/>
  <c r="D40" i="9"/>
  <c r="G27" i="9"/>
  <c r="F27" i="9"/>
  <c r="E27" i="9"/>
  <c r="D27" i="9"/>
  <c r="G58" i="9"/>
  <c r="F58" i="9"/>
  <c r="E58" i="9"/>
  <c r="D58" i="9"/>
  <c r="G23" i="8"/>
  <c r="F23" i="8"/>
  <c r="E23" i="8"/>
  <c r="D23" i="8"/>
  <c r="G29" i="8"/>
  <c r="F29" i="8"/>
  <c r="E29" i="8"/>
  <c r="D29" i="8"/>
  <c r="G36" i="8"/>
  <c r="F36" i="8"/>
  <c r="E36" i="8"/>
  <c r="D36" i="8"/>
  <c r="G109" i="7"/>
  <c r="F109" i="7"/>
  <c r="E109" i="7"/>
  <c r="D109" i="7"/>
  <c r="G64" i="7"/>
  <c r="F64" i="7"/>
  <c r="E64" i="7"/>
  <c r="D64" i="7"/>
  <c r="G77" i="7"/>
  <c r="F77" i="7"/>
  <c r="E77" i="7"/>
  <c r="D77" i="7"/>
  <c r="G73" i="7"/>
  <c r="F73" i="7"/>
  <c r="E73" i="7"/>
  <c r="D73" i="7"/>
  <c r="G72" i="7"/>
  <c r="F72" i="7"/>
  <c r="E72" i="7"/>
  <c r="D72" i="7"/>
  <c r="G25" i="6"/>
  <c r="F25" i="6" a="1"/>
  <c r="F25" i="6" s="1"/>
  <c r="E25" i="6"/>
  <c r="D25" i="6"/>
  <c r="G32" i="6"/>
  <c r="F32" i="6" a="1"/>
  <c r="F32" i="6" s="1"/>
  <c r="E32" i="6"/>
  <c r="D32" i="6"/>
  <c r="G12" i="6"/>
  <c r="F12" i="6" a="1"/>
  <c r="F12" i="6" s="1"/>
  <c r="E12" i="6"/>
  <c r="D12" i="6"/>
  <c r="G29" i="6"/>
  <c r="F29" i="6" a="1"/>
  <c r="F29" i="6" s="1"/>
  <c r="E29" i="6"/>
  <c r="D29" i="6"/>
  <c r="G20" i="6"/>
  <c r="F20" i="6" a="1"/>
  <c r="F20" i="6" s="1"/>
  <c r="E20" i="6"/>
  <c r="D20" i="6"/>
  <c r="G53" i="9"/>
  <c r="F53" i="9"/>
  <c r="E53" i="9"/>
  <c r="D53" i="9"/>
  <c r="G38" i="9"/>
  <c r="F38" i="9"/>
  <c r="E38" i="9"/>
  <c r="D38" i="9"/>
  <c r="G52" i="8"/>
  <c r="F52" i="8"/>
  <c r="E52" i="8"/>
  <c r="D52" i="8"/>
  <c r="G83" i="7"/>
  <c r="F83" i="7"/>
  <c r="E83" i="7"/>
  <c r="D83" i="7"/>
  <c r="G121" i="7"/>
  <c r="F121" i="7"/>
  <c r="E121" i="7"/>
  <c r="D121" i="7"/>
  <c r="G37" i="7"/>
  <c r="F37" i="7"/>
  <c r="E37" i="7"/>
  <c r="D37" i="7"/>
  <c r="G18" i="6"/>
  <c r="F18" i="6" a="1"/>
  <c r="F18" i="6" s="1"/>
  <c r="E18" i="6"/>
  <c r="D18" i="6"/>
  <c r="G22" i="5"/>
  <c r="F22" i="5"/>
  <c r="E22" i="5"/>
  <c r="D22" i="5"/>
  <c r="G93" i="5"/>
  <c r="F93" i="5"/>
  <c r="E93" i="5"/>
  <c r="D93" i="5"/>
  <c r="G73" i="5"/>
  <c r="F73" i="5"/>
  <c r="E73" i="5"/>
  <c r="D73" i="5"/>
  <c r="D49" i="10"/>
  <c r="G49" i="10"/>
  <c r="F49" i="10"/>
  <c r="E49" i="10"/>
  <c r="G63" i="9"/>
  <c r="F63" i="9"/>
  <c r="E63" i="9"/>
  <c r="D63" i="9"/>
  <c r="G62" i="9"/>
  <c r="F62" i="9"/>
  <c r="E62" i="9"/>
  <c r="D62" i="9"/>
  <c r="G38" i="8"/>
  <c r="F38" i="8"/>
  <c r="E38" i="8"/>
  <c r="D38" i="8"/>
  <c r="G47" i="7"/>
  <c r="F47" i="7"/>
  <c r="E47" i="7"/>
  <c r="D47" i="7"/>
  <c r="G49" i="7"/>
  <c r="F49" i="7"/>
  <c r="E49" i="7"/>
  <c r="D49" i="7"/>
  <c r="G30" i="10"/>
  <c r="F30" i="10"/>
  <c r="E30" i="10"/>
  <c r="D30" i="10"/>
  <c r="G48" i="10"/>
  <c r="F48" i="10"/>
  <c r="E48" i="10"/>
  <c r="D48" i="10"/>
  <c r="G22" i="10"/>
  <c r="F22" i="10"/>
  <c r="E22" i="10"/>
  <c r="D22" i="10"/>
  <c r="G23" i="10"/>
  <c r="F23" i="10"/>
  <c r="E23" i="10"/>
  <c r="D23" i="10"/>
  <c r="G35" i="10"/>
  <c r="F35" i="10"/>
  <c r="E35" i="10"/>
  <c r="D35" i="10"/>
  <c r="G10" i="10"/>
  <c r="F10" i="10"/>
  <c r="E10" i="10"/>
  <c r="D10" i="10"/>
  <c r="G42" i="10"/>
  <c r="F42" i="10"/>
  <c r="E42" i="10"/>
  <c r="D42" i="10"/>
  <c r="G27" i="10"/>
  <c r="F27" i="10"/>
  <c r="E27" i="10"/>
  <c r="D27" i="10"/>
  <c r="G32" i="10"/>
  <c r="F32" i="10"/>
  <c r="E32" i="10"/>
  <c r="D32" i="10"/>
  <c r="G47" i="10"/>
  <c r="F47" i="10"/>
  <c r="E47" i="10"/>
  <c r="D47" i="10"/>
  <c r="G24" i="10"/>
  <c r="F24" i="10"/>
  <c r="E24" i="10"/>
  <c r="D24" i="10"/>
  <c r="G46" i="10"/>
  <c r="F46" i="10"/>
  <c r="E46" i="10"/>
  <c r="D46" i="10"/>
  <c r="G26" i="10"/>
  <c r="F26" i="10"/>
  <c r="E26" i="10"/>
  <c r="D26" i="10"/>
  <c r="G31" i="10"/>
  <c r="F31" i="10"/>
  <c r="E31" i="10"/>
  <c r="D31" i="10"/>
  <c r="G18" i="10"/>
  <c r="F18" i="10"/>
  <c r="E18" i="10"/>
  <c r="D18" i="10"/>
  <c r="G19" i="10"/>
  <c r="F19" i="10"/>
  <c r="E19" i="10"/>
  <c r="D19" i="10"/>
  <c r="G4" i="10"/>
  <c r="F4" i="10"/>
  <c r="E4" i="10"/>
  <c r="D4" i="10"/>
  <c r="G9" i="10"/>
  <c r="F9" i="10"/>
  <c r="E9" i="10"/>
  <c r="D9" i="10"/>
  <c r="G25" i="10"/>
  <c r="F25" i="10"/>
  <c r="E25" i="10"/>
  <c r="D25" i="10"/>
  <c r="G12" i="10"/>
  <c r="F12" i="10"/>
  <c r="E12" i="10"/>
  <c r="D12" i="10"/>
  <c r="G15" i="10"/>
  <c r="F15" i="10"/>
  <c r="E15" i="10"/>
  <c r="D15" i="10"/>
  <c r="G11" i="10"/>
  <c r="F11" i="10"/>
  <c r="E11" i="10"/>
  <c r="D11" i="10"/>
  <c r="G5" i="10"/>
  <c r="F5" i="10"/>
  <c r="E5" i="10"/>
  <c r="D5" i="10"/>
  <c r="G45" i="10"/>
  <c r="F45" i="10"/>
  <c r="E45" i="10"/>
  <c r="D45" i="10"/>
  <c r="G13" i="10"/>
  <c r="F13" i="10"/>
  <c r="E13" i="10"/>
  <c r="D13" i="10"/>
  <c r="G8" i="10"/>
  <c r="F8" i="10"/>
  <c r="E8" i="10"/>
  <c r="D8" i="10"/>
  <c r="G20" i="10"/>
  <c r="F20" i="10"/>
  <c r="E20" i="10"/>
  <c r="D20" i="10"/>
  <c r="G7" i="10"/>
  <c r="F7" i="10"/>
  <c r="E7" i="10"/>
  <c r="D7" i="10"/>
  <c r="G16" i="10"/>
  <c r="F16" i="10"/>
  <c r="E16" i="10"/>
  <c r="D16" i="10"/>
  <c r="G14" i="10"/>
  <c r="F14" i="10"/>
  <c r="E14" i="10"/>
  <c r="D14" i="10"/>
  <c r="G6" i="10"/>
  <c r="F6" i="10"/>
  <c r="E6" i="10"/>
  <c r="D6" i="10"/>
  <c r="G44" i="10"/>
  <c r="F44" i="10"/>
  <c r="E44" i="10"/>
  <c r="D44" i="10"/>
  <c r="G3" i="10"/>
  <c r="F3" i="10"/>
  <c r="E3" i="10"/>
  <c r="D3" i="10"/>
  <c r="G39" i="10"/>
  <c r="F39" i="10"/>
  <c r="E39" i="10"/>
  <c r="D39" i="10"/>
  <c r="D2" i="10"/>
  <c r="G24" i="9"/>
  <c r="F24" i="9"/>
  <c r="E24" i="9"/>
  <c r="D24" i="9"/>
  <c r="G55" i="9"/>
  <c r="F55" i="9"/>
  <c r="E55" i="9"/>
  <c r="D55" i="9"/>
  <c r="G12" i="9"/>
  <c r="F12" i="9"/>
  <c r="E12" i="9"/>
  <c r="D12" i="9"/>
  <c r="G44" i="9"/>
  <c r="F44" i="9"/>
  <c r="E44" i="9"/>
  <c r="D44" i="9"/>
  <c r="G15" i="9"/>
  <c r="F15" i="9"/>
  <c r="E15" i="9"/>
  <c r="D15" i="9"/>
  <c r="G39" i="9"/>
  <c r="F39" i="9"/>
  <c r="E39" i="9"/>
  <c r="D39" i="9"/>
  <c r="G11" i="9"/>
  <c r="F11" i="9"/>
  <c r="E11" i="9"/>
  <c r="D11" i="9"/>
  <c r="G29" i="9"/>
  <c r="F29" i="9"/>
  <c r="E29" i="9"/>
  <c r="D29" i="9"/>
  <c r="G25" i="9"/>
  <c r="F25" i="9"/>
  <c r="E25" i="9"/>
  <c r="D25" i="9"/>
  <c r="G18" i="9"/>
  <c r="F18" i="9"/>
  <c r="E18" i="9"/>
  <c r="D18" i="9"/>
  <c r="G7" i="9"/>
  <c r="F7" i="9"/>
  <c r="E7" i="9"/>
  <c r="D7" i="9"/>
  <c r="G50" i="9"/>
  <c r="F50" i="9"/>
  <c r="E50" i="9"/>
  <c r="D50" i="9"/>
  <c r="G35" i="9"/>
  <c r="F35" i="9"/>
  <c r="E35" i="9"/>
  <c r="D35" i="9"/>
  <c r="G14" i="9"/>
  <c r="F14" i="9"/>
  <c r="E14" i="9"/>
  <c r="D14" i="9"/>
  <c r="G56" i="9"/>
  <c r="F56" i="9"/>
  <c r="E56" i="9"/>
  <c r="D56" i="9"/>
  <c r="G61" i="9"/>
  <c r="F61" i="9"/>
  <c r="E61" i="9"/>
  <c r="D61" i="9"/>
  <c r="G30" i="9"/>
  <c r="F30" i="9"/>
  <c r="E30" i="9"/>
  <c r="D30" i="9"/>
  <c r="G41" i="9"/>
  <c r="F41" i="9"/>
  <c r="E41" i="9"/>
  <c r="D41" i="9"/>
  <c r="G20" i="9"/>
  <c r="F20" i="9"/>
  <c r="E20" i="9"/>
  <c r="D20" i="9"/>
  <c r="G5" i="9"/>
  <c r="F5" i="9"/>
  <c r="E5" i="9"/>
  <c r="D5" i="9"/>
  <c r="G34" i="9"/>
  <c r="F34" i="9"/>
  <c r="E34" i="9"/>
  <c r="D34" i="9"/>
  <c r="G26" i="9"/>
  <c r="F26" i="9"/>
  <c r="E26" i="9"/>
  <c r="D26" i="9"/>
  <c r="G8" i="9"/>
  <c r="F8" i="9"/>
  <c r="E8" i="9"/>
  <c r="D8" i="9"/>
  <c r="G31" i="9"/>
  <c r="F31" i="9"/>
  <c r="E31" i="9"/>
  <c r="D31" i="9"/>
  <c r="G37" i="9"/>
  <c r="F37" i="9"/>
  <c r="E37" i="9"/>
  <c r="D37" i="9"/>
  <c r="G60" i="9"/>
  <c r="F60" i="9"/>
  <c r="E60" i="9"/>
  <c r="D60" i="9"/>
  <c r="G28" i="9"/>
  <c r="F28" i="9"/>
  <c r="E28" i="9"/>
  <c r="D28" i="9"/>
  <c r="G19" i="9"/>
  <c r="F19" i="9"/>
  <c r="E19" i="9"/>
  <c r="D19" i="9"/>
  <c r="G22" i="9"/>
  <c r="F22" i="9"/>
  <c r="E22" i="9"/>
  <c r="D22" i="9"/>
  <c r="G6" i="9"/>
  <c r="F6" i="9"/>
  <c r="E6" i="9"/>
  <c r="D6" i="9"/>
  <c r="G33" i="9"/>
  <c r="F33" i="9"/>
  <c r="E33" i="9"/>
  <c r="D33" i="9"/>
  <c r="G57" i="9"/>
  <c r="F57" i="9"/>
  <c r="E57" i="9"/>
  <c r="D57" i="9"/>
  <c r="G3" i="9"/>
  <c r="F3" i="9"/>
  <c r="E3" i="9"/>
  <c r="D3" i="9"/>
  <c r="G13" i="9"/>
  <c r="F13" i="9"/>
  <c r="E13" i="9"/>
  <c r="D13" i="9"/>
  <c r="G4" i="9"/>
  <c r="F4" i="9"/>
  <c r="E4" i="9"/>
  <c r="D4" i="9"/>
  <c r="D2" i="9"/>
  <c r="G27" i="8"/>
  <c r="F27" i="8"/>
  <c r="E27" i="8"/>
  <c r="D27" i="8"/>
  <c r="G51" i="8"/>
  <c r="F51" i="8"/>
  <c r="E51" i="8"/>
  <c r="D51" i="8"/>
  <c r="G17" i="8"/>
  <c r="F17" i="8"/>
  <c r="E17" i="8"/>
  <c r="D17" i="8"/>
  <c r="G50" i="8"/>
  <c r="F50" i="8"/>
  <c r="E50" i="8"/>
  <c r="D50" i="8"/>
  <c r="G20" i="8"/>
  <c r="F20" i="8"/>
  <c r="E20" i="8"/>
  <c r="D20" i="8"/>
  <c r="G43" i="8"/>
  <c r="F43" i="8"/>
  <c r="E43" i="8"/>
  <c r="D43" i="8"/>
  <c r="G13" i="8"/>
  <c r="F13" i="8"/>
  <c r="E13" i="8"/>
  <c r="D13" i="8"/>
  <c r="G47" i="8"/>
  <c r="F47" i="8"/>
  <c r="E47" i="8"/>
  <c r="D47" i="8"/>
  <c r="G30" i="8"/>
  <c r="F30" i="8"/>
  <c r="E30" i="8"/>
  <c r="D30" i="8"/>
  <c r="G24" i="8"/>
  <c r="F24" i="8"/>
  <c r="E24" i="8"/>
  <c r="D24" i="8"/>
  <c r="G33" i="8"/>
  <c r="F33" i="8"/>
  <c r="E33" i="8"/>
  <c r="D33" i="8"/>
  <c r="G26" i="8"/>
  <c r="F26" i="8"/>
  <c r="E26" i="8"/>
  <c r="D26" i="8"/>
  <c r="G14" i="8"/>
  <c r="F14" i="8"/>
  <c r="E14" i="8"/>
  <c r="D14" i="8"/>
  <c r="G44" i="8"/>
  <c r="F44" i="8"/>
  <c r="E44" i="8"/>
  <c r="D44" i="8"/>
  <c r="G15" i="8"/>
  <c r="F15" i="8"/>
  <c r="E15" i="8"/>
  <c r="D15" i="8"/>
  <c r="G22" i="8"/>
  <c r="F22" i="8"/>
  <c r="E22" i="8"/>
  <c r="D22" i="8"/>
  <c r="G6" i="8"/>
  <c r="F6" i="8"/>
  <c r="E6" i="8"/>
  <c r="D6" i="8"/>
  <c r="G5" i="8"/>
  <c r="F5" i="8"/>
  <c r="E5" i="8"/>
  <c r="D5" i="8"/>
  <c r="G4" i="8"/>
  <c r="F4" i="8"/>
  <c r="E4" i="8"/>
  <c r="D4" i="8"/>
  <c r="G8" i="8"/>
  <c r="F8" i="8"/>
  <c r="E8" i="8"/>
  <c r="D8" i="8"/>
  <c r="G7" i="8"/>
  <c r="F7" i="8"/>
  <c r="E7" i="8"/>
  <c r="D7" i="8"/>
  <c r="G11" i="8"/>
  <c r="F11" i="8"/>
  <c r="E11" i="8"/>
  <c r="D11" i="8"/>
  <c r="G12" i="8"/>
  <c r="F12" i="8"/>
  <c r="E12" i="8"/>
  <c r="D12" i="8"/>
  <c r="G10" i="8"/>
  <c r="F10" i="8"/>
  <c r="E10" i="8"/>
  <c r="D10" i="8"/>
  <c r="G9" i="8"/>
  <c r="F9" i="8"/>
  <c r="E9" i="8"/>
  <c r="D9" i="8"/>
  <c r="G19" i="8"/>
  <c r="F19" i="8"/>
  <c r="E19" i="8"/>
  <c r="D19" i="8"/>
  <c r="G28" i="8"/>
  <c r="F28" i="8"/>
  <c r="E28" i="8"/>
  <c r="D28" i="8"/>
  <c r="G3" i="8"/>
  <c r="F3" i="8"/>
  <c r="E3" i="8"/>
  <c r="D3" i="8"/>
  <c r="G16" i="8"/>
  <c r="F16" i="8"/>
  <c r="E16" i="8"/>
  <c r="D16" i="8"/>
  <c r="D2" i="8"/>
  <c r="G58" i="7"/>
  <c r="F58" i="7"/>
  <c r="E58" i="7"/>
  <c r="D58" i="7"/>
  <c r="G42" i="7"/>
  <c r="F42" i="7"/>
  <c r="E42" i="7"/>
  <c r="D42" i="7"/>
  <c r="G23" i="7"/>
  <c r="F23" i="7"/>
  <c r="E23" i="7"/>
  <c r="D23" i="7"/>
  <c r="G29" i="7"/>
  <c r="F29" i="7"/>
  <c r="E29" i="7"/>
  <c r="D29" i="7"/>
  <c r="G81" i="7"/>
  <c r="F81" i="7"/>
  <c r="E81" i="7"/>
  <c r="D81" i="7"/>
  <c r="G111" i="7"/>
  <c r="F111" i="7"/>
  <c r="E111" i="7"/>
  <c r="D111" i="7"/>
  <c r="G106" i="7"/>
  <c r="F106" i="7"/>
  <c r="E106" i="7"/>
  <c r="D106" i="7"/>
  <c r="G84" i="7"/>
  <c r="F84" i="7"/>
  <c r="E84" i="7"/>
  <c r="D84" i="7"/>
  <c r="G60" i="7"/>
  <c r="F60" i="7"/>
  <c r="E60" i="7"/>
  <c r="D60" i="7"/>
  <c r="G95" i="7"/>
  <c r="F95" i="7"/>
  <c r="E95" i="7"/>
  <c r="D95" i="7"/>
  <c r="G59" i="7"/>
  <c r="F59" i="7"/>
  <c r="E59" i="7"/>
  <c r="D59" i="7"/>
  <c r="G96" i="7"/>
  <c r="F96" i="7"/>
  <c r="E96" i="7"/>
  <c r="D96" i="7"/>
  <c r="G41" i="7"/>
  <c r="F41" i="7"/>
  <c r="E41" i="7"/>
  <c r="D41" i="7"/>
  <c r="G76" i="7"/>
  <c r="F76" i="7"/>
  <c r="E76" i="7"/>
  <c r="D76" i="7"/>
  <c r="G74" i="7"/>
  <c r="F74" i="7"/>
  <c r="E74" i="7"/>
  <c r="D74" i="7"/>
  <c r="G120" i="7"/>
  <c r="F120" i="7"/>
  <c r="E120" i="7"/>
  <c r="D120" i="7"/>
  <c r="G82" i="7"/>
  <c r="F82" i="7"/>
  <c r="E82" i="7"/>
  <c r="D82" i="7"/>
  <c r="G22" i="7"/>
  <c r="F22" i="7"/>
  <c r="E22" i="7"/>
  <c r="D22" i="7"/>
  <c r="G62" i="7"/>
  <c r="F62" i="7"/>
  <c r="E62" i="7"/>
  <c r="D62" i="7"/>
  <c r="G69" i="7"/>
  <c r="F69" i="7"/>
  <c r="E69" i="7"/>
  <c r="D69" i="7"/>
  <c r="G38" i="7"/>
  <c r="F38" i="7"/>
  <c r="E38" i="7"/>
  <c r="D38" i="7"/>
  <c r="G35" i="7"/>
  <c r="F35" i="7"/>
  <c r="E35" i="7"/>
  <c r="D35" i="7"/>
  <c r="G34" i="7"/>
  <c r="F34" i="7"/>
  <c r="E34" i="7"/>
  <c r="D34" i="7"/>
  <c r="G61" i="7"/>
  <c r="F61" i="7"/>
  <c r="E61" i="7"/>
  <c r="D61" i="7"/>
  <c r="G40" i="7"/>
  <c r="F40" i="7"/>
  <c r="E40" i="7"/>
  <c r="D40" i="7"/>
  <c r="G15" i="7"/>
  <c r="F15" i="7"/>
  <c r="E15" i="7"/>
  <c r="D15" i="7"/>
  <c r="G93" i="7"/>
  <c r="F93" i="7"/>
  <c r="E93" i="7"/>
  <c r="D93" i="7"/>
  <c r="G46" i="7"/>
  <c r="F46" i="7"/>
  <c r="E46" i="7"/>
  <c r="D46" i="7"/>
  <c r="G63" i="7"/>
  <c r="F63" i="7"/>
  <c r="E63" i="7"/>
  <c r="D63" i="7"/>
  <c r="G48" i="7"/>
  <c r="F48" i="7"/>
  <c r="E48" i="7"/>
  <c r="D48" i="7"/>
  <c r="G28" i="7"/>
  <c r="F28" i="7"/>
  <c r="E28" i="7"/>
  <c r="D28" i="7"/>
  <c r="G31" i="7"/>
  <c r="F31" i="7"/>
  <c r="E31" i="7"/>
  <c r="D31" i="7"/>
  <c r="G105" i="7"/>
  <c r="F105" i="7"/>
  <c r="E105" i="7"/>
  <c r="D105" i="7"/>
  <c r="G122" i="7"/>
  <c r="F122" i="7"/>
  <c r="E122" i="7"/>
  <c r="D122" i="7"/>
  <c r="G30" i="7"/>
  <c r="F30" i="7"/>
  <c r="E30" i="7"/>
  <c r="D30" i="7"/>
  <c r="G55" i="7"/>
  <c r="F55" i="7"/>
  <c r="E55" i="7"/>
  <c r="D55" i="7"/>
  <c r="G52" i="7"/>
  <c r="F52" i="7"/>
  <c r="E52" i="7"/>
  <c r="D52" i="7"/>
  <c r="G24" i="7"/>
  <c r="F24" i="7"/>
  <c r="E24" i="7"/>
  <c r="D24" i="7"/>
  <c r="G39" i="7"/>
  <c r="F39" i="7"/>
  <c r="E39" i="7"/>
  <c r="D39" i="7"/>
  <c r="G14" i="7"/>
  <c r="F14" i="7"/>
  <c r="E14" i="7"/>
  <c r="D14" i="7"/>
  <c r="G21" i="7"/>
  <c r="F21" i="7"/>
  <c r="E21" i="7"/>
  <c r="D21" i="7"/>
  <c r="G17" i="7"/>
  <c r="F17" i="7"/>
  <c r="E17" i="7"/>
  <c r="D17" i="7"/>
  <c r="G12" i="7"/>
  <c r="F12" i="7"/>
  <c r="E12" i="7"/>
  <c r="D12" i="7"/>
  <c r="G104" i="7"/>
  <c r="F104" i="7"/>
  <c r="E104" i="7"/>
  <c r="D104" i="7"/>
  <c r="G50" i="7"/>
  <c r="F50" i="7"/>
  <c r="E50" i="7"/>
  <c r="D50" i="7"/>
  <c r="G18" i="7"/>
  <c r="F18" i="7"/>
  <c r="E18" i="7"/>
  <c r="D18" i="7"/>
  <c r="G25" i="7"/>
  <c r="F25" i="7"/>
  <c r="E25" i="7"/>
  <c r="D25" i="7"/>
  <c r="G26" i="7"/>
  <c r="F26" i="7"/>
  <c r="E26" i="7"/>
  <c r="D26" i="7"/>
  <c r="G88" i="7"/>
  <c r="F88" i="7"/>
  <c r="E88" i="7"/>
  <c r="D88" i="7"/>
  <c r="G54" i="7"/>
  <c r="F54" i="7"/>
  <c r="E54" i="7"/>
  <c r="D54" i="7"/>
  <c r="G53" i="7"/>
  <c r="F53" i="7"/>
  <c r="E53" i="7"/>
  <c r="D53" i="7"/>
  <c r="G16" i="7"/>
  <c r="E16" i="7"/>
  <c r="D16" i="7"/>
  <c r="G135" i="7"/>
  <c r="F135" i="7"/>
  <c r="E135" i="7"/>
  <c r="D135" i="7"/>
  <c r="G70" i="7"/>
  <c r="F70" i="7"/>
  <c r="E70" i="7"/>
  <c r="D70" i="7"/>
  <c r="G20" i="7"/>
  <c r="F20" i="7"/>
  <c r="E20" i="7"/>
  <c r="D20" i="7"/>
  <c r="G87" i="7"/>
  <c r="F87" i="7"/>
  <c r="E87" i="7"/>
  <c r="D87" i="7"/>
  <c r="G36" i="7"/>
  <c r="F36" i="7"/>
  <c r="E36" i="7"/>
  <c r="D36" i="7"/>
  <c r="G33" i="7"/>
  <c r="F33" i="7"/>
  <c r="E33" i="7"/>
  <c r="D33" i="7"/>
  <c r="G9" i="7"/>
  <c r="F9" i="7"/>
  <c r="E9" i="7"/>
  <c r="D9" i="7"/>
  <c r="G27" i="7"/>
  <c r="F27" i="7"/>
  <c r="E27" i="7"/>
  <c r="D27" i="7"/>
  <c r="G10" i="7"/>
  <c r="F10" i="7"/>
  <c r="E10" i="7"/>
  <c r="D10" i="7"/>
  <c r="G8" i="7"/>
  <c r="F8" i="7"/>
  <c r="E8" i="7"/>
  <c r="D8" i="7"/>
  <c r="G19" i="7"/>
  <c r="F19" i="7"/>
  <c r="E19" i="7"/>
  <c r="D19" i="7"/>
  <c r="G90" i="7"/>
  <c r="F90" i="7"/>
  <c r="E90" i="7"/>
  <c r="D90" i="7"/>
  <c r="G11" i="7"/>
  <c r="F11" i="7"/>
  <c r="E11" i="7"/>
  <c r="D11" i="7"/>
  <c r="G6" i="7"/>
  <c r="F6" i="7"/>
  <c r="E6" i="7"/>
  <c r="D6" i="7"/>
  <c r="G136" i="7"/>
  <c r="F136" i="7"/>
  <c r="E136" i="7"/>
  <c r="D136" i="7"/>
  <c r="G7" i="7"/>
  <c r="F7" i="7"/>
  <c r="E7" i="7"/>
  <c r="D7" i="7"/>
  <c r="G13" i="7"/>
  <c r="F13" i="7"/>
  <c r="E13" i="7"/>
  <c r="D13" i="7"/>
  <c r="G5" i="7"/>
  <c r="F5" i="7"/>
  <c r="E5" i="7"/>
  <c r="D5" i="7"/>
  <c r="G4" i="7"/>
  <c r="F4" i="7"/>
  <c r="E4" i="7"/>
  <c r="D4" i="7"/>
  <c r="G3" i="7"/>
  <c r="F3" i="7"/>
  <c r="E3" i="7"/>
  <c r="D3" i="7"/>
  <c r="D2" i="7"/>
  <c r="G34" i="6"/>
  <c r="F34" i="6" a="1"/>
  <c r="F34" i="6" s="1"/>
  <c r="E34" i="6"/>
  <c r="D34" i="6"/>
  <c r="G17" i="6"/>
  <c r="F17" i="6"/>
  <c r="E17" i="6"/>
  <c r="D17" i="6"/>
  <c r="G19" i="6"/>
  <c r="F19" i="6" a="1"/>
  <c r="F19" i="6" s="1"/>
  <c r="E19" i="6"/>
  <c r="D19" i="6"/>
  <c r="G33" i="6"/>
  <c r="F33" i="6" a="1"/>
  <c r="F33" i="6" s="1"/>
  <c r="E33" i="6"/>
  <c r="D33" i="6"/>
  <c r="G11" i="6"/>
  <c r="F11" i="6" a="1"/>
  <c r="F11" i="6" s="1"/>
  <c r="E11" i="6"/>
  <c r="D11" i="6"/>
  <c r="G31" i="6"/>
  <c r="F31" i="6" a="1"/>
  <c r="F31" i="6" s="1"/>
  <c r="E31" i="6"/>
  <c r="D31" i="6"/>
  <c r="G9" i="6"/>
  <c r="F9" i="6"/>
  <c r="E9" i="6"/>
  <c r="D9" i="6"/>
  <c r="G16" i="6"/>
  <c r="F16" i="6" a="1"/>
  <c r="F16" i="6" s="1"/>
  <c r="E16" i="6"/>
  <c r="D16" i="6"/>
  <c r="G24" i="6"/>
  <c r="F24" i="6" a="1"/>
  <c r="F24" i="6" s="1"/>
  <c r="E24" i="6"/>
  <c r="D24" i="6"/>
  <c r="G15" i="6"/>
  <c r="F15" i="6"/>
  <c r="E15" i="6"/>
  <c r="D15" i="6"/>
  <c r="G5" i="6"/>
  <c r="F5" i="6" a="1"/>
  <c r="F5" i="6" s="1"/>
  <c r="E5" i="6"/>
  <c r="D5" i="6"/>
  <c r="G22" i="6"/>
  <c r="F22" i="6" a="1"/>
  <c r="F22" i="6" s="1"/>
  <c r="E22" i="6"/>
  <c r="D22" i="6"/>
  <c r="G6" i="6"/>
  <c r="F6" i="6" a="1"/>
  <c r="F6" i="6" s="1"/>
  <c r="E6" i="6"/>
  <c r="D6" i="6"/>
  <c r="G26" i="6"/>
  <c r="F26" i="6"/>
  <c r="E26" i="6"/>
  <c r="D26" i="6"/>
  <c r="G7" i="6"/>
  <c r="F7" i="6" a="1"/>
  <c r="F7" i="6" s="1"/>
  <c r="E7" i="6"/>
  <c r="D7" i="6"/>
  <c r="G4" i="6"/>
  <c r="F4" i="6" a="1"/>
  <c r="F4" i="6" s="1"/>
  <c r="E4" i="6"/>
  <c r="D4" i="6"/>
  <c r="G3" i="6"/>
  <c r="F3" i="6"/>
  <c r="E3" i="6"/>
  <c r="D3" i="6"/>
  <c r="G10" i="6"/>
  <c r="F10" i="6"/>
  <c r="E10" i="6"/>
  <c r="D10" i="6"/>
  <c r="D2" i="6"/>
  <c r="G20" i="5"/>
  <c r="F20" i="5"/>
  <c r="E20" i="5"/>
  <c r="D20" i="5"/>
  <c r="G23" i="5"/>
  <c r="F23" i="5"/>
  <c r="E23" i="5"/>
  <c r="D23" i="5"/>
  <c r="G92" i="5"/>
  <c r="F92" i="5"/>
  <c r="G104" i="5"/>
  <c r="F104" i="5"/>
  <c r="E104" i="5"/>
  <c r="D104" i="5"/>
  <c r="G95" i="5"/>
  <c r="F95" i="5"/>
  <c r="E95" i="5"/>
  <c r="D95" i="5"/>
  <c r="G56" i="5"/>
  <c r="F56" i="5"/>
  <c r="E56" i="5"/>
  <c r="G75" i="5"/>
  <c r="F75" i="5"/>
  <c r="E75" i="5"/>
  <c r="D75" i="5"/>
  <c r="G43" i="5"/>
  <c r="F43" i="5"/>
  <c r="E43" i="5"/>
  <c r="G36" i="5"/>
  <c r="F36" i="5"/>
  <c r="E36" i="5"/>
  <c r="D36" i="5"/>
  <c r="G52" i="5"/>
  <c r="F52" i="5"/>
  <c r="E52" i="5"/>
  <c r="D52" i="5"/>
  <c r="G78" i="5"/>
  <c r="F78" i="5"/>
  <c r="E78" i="5"/>
  <c r="D78" i="5"/>
  <c r="G94" i="5"/>
  <c r="F94" i="5"/>
  <c r="E94" i="5"/>
  <c r="D94" i="5"/>
  <c r="G41" i="5"/>
  <c r="F41" i="5"/>
  <c r="E41" i="5"/>
  <c r="D41" i="5"/>
  <c r="G58" i="5"/>
  <c r="F58" i="5"/>
  <c r="E58" i="5"/>
  <c r="D58" i="5"/>
  <c r="G28" i="5"/>
  <c r="F28" i="5"/>
  <c r="E28" i="5"/>
  <c r="D28" i="5"/>
  <c r="G61" i="5"/>
  <c r="F61" i="5"/>
  <c r="E61" i="5"/>
  <c r="D61" i="5"/>
  <c r="G82" i="5"/>
  <c r="F82" i="5"/>
  <c r="G44" i="5"/>
  <c r="F44" i="5"/>
  <c r="E44" i="5"/>
  <c r="D44" i="5"/>
  <c r="G67" i="5"/>
  <c r="F67" i="5"/>
  <c r="E67" i="5"/>
  <c r="D67" i="5"/>
  <c r="G55" i="5"/>
  <c r="F55" i="5"/>
  <c r="E55" i="5"/>
  <c r="D55" i="5"/>
  <c r="G49" i="5"/>
  <c r="F49" i="5"/>
  <c r="E49" i="5"/>
  <c r="D49" i="5"/>
  <c r="G81" i="5"/>
  <c r="F81" i="5"/>
  <c r="E81" i="5"/>
  <c r="D81" i="5"/>
  <c r="G74" i="5"/>
  <c r="F74" i="5"/>
  <c r="E74" i="5"/>
  <c r="D74" i="5"/>
  <c r="G40" i="5"/>
  <c r="F40" i="5"/>
  <c r="E40" i="5"/>
  <c r="D40" i="5"/>
  <c r="G12" i="5"/>
  <c r="F12" i="5"/>
  <c r="E12" i="5"/>
  <c r="D12" i="5"/>
  <c r="G29" i="5"/>
  <c r="F29" i="5"/>
  <c r="E29" i="5"/>
  <c r="D29" i="5"/>
  <c r="G59" i="5"/>
  <c r="F59" i="5"/>
  <c r="E59" i="5"/>
  <c r="D59" i="5"/>
  <c r="G50" i="5"/>
  <c r="F50" i="5"/>
  <c r="E50" i="5"/>
  <c r="D50" i="5"/>
  <c r="G53" i="5"/>
  <c r="F53" i="5"/>
  <c r="E53" i="5"/>
  <c r="D53" i="5"/>
  <c r="G18" i="5"/>
  <c r="F18" i="5"/>
  <c r="E18" i="5"/>
  <c r="D18" i="5"/>
  <c r="G47" i="5"/>
  <c r="F47" i="5"/>
  <c r="E47" i="5"/>
  <c r="D47" i="5"/>
  <c r="G83" i="5"/>
  <c r="F83" i="5"/>
  <c r="E83" i="5"/>
  <c r="G80" i="5"/>
  <c r="F80" i="5"/>
  <c r="E80" i="5"/>
  <c r="D80" i="5"/>
  <c r="G13" i="5"/>
  <c r="F13" i="5"/>
  <c r="E13" i="5"/>
  <c r="D13" i="5"/>
  <c r="G45" i="5"/>
  <c r="F45" i="5"/>
  <c r="E45" i="5"/>
  <c r="G33" i="5"/>
  <c r="F33" i="5"/>
  <c r="E33" i="5"/>
  <c r="D33" i="5"/>
  <c r="G69" i="5"/>
  <c r="F69" i="5"/>
  <c r="E69" i="5"/>
  <c r="D69" i="5"/>
  <c r="G21" i="5"/>
  <c r="F21" i="5"/>
  <c r="E21" i="5"/>
  <c r="D21" i="5"/>
  <c r="G30" i="5"/>
  <c r="F30" i="5"/>
  <c r="E30" i="5"/>
  <c r="D30" i="5"/>
  <c r="G14" i="5"/>
  <c r="F14" i="5"/>
  <c r="E14" i="5"/>
  <c r="D14" i="5"/>
  <c r="G15" i="5"/>
  <c r="F15" i="5"/>
  <c r="E15" i="5"/>
  <c r="D15" i="5"/>
  <c r="G19" i="5"/>
  <c r="F19" i="5"/>
  <c r="E19" i="5"/>
  <c r="D19" i="5"/>
  <c r="G16" i="5"/>
  <c r="F16" i="5"/>
  <c r="E16" i="5"/>
  <c r="G34" i="5"/>
  <c r="F34" i="5"/>
  <c r="E34" i="5"/>
  <c r="D34" i="5"/>
  <c r="G10" i="5"/>
  <c r="F10" i="5"/>
  <c r="E10" i="5"/>
  <c r="D10" i="5"/>
  <c r="G79" i="5"/>
  <c r="F79" i="5"/>
  <c r="E79" i="5"/>
  <c r="D79" i="5"/>
  <c r="G17" i="5"/>
  <c r="F17" i="5"/>
  <c r="E17" i="5"/>
  <c r="D17" i="5"/>
  <c r="G26" i="5"/>
  <c r="F26" i="5"/>
  <c r="E26" i="5"/>
  <c r="D26" i="5"/>
  <c r="G27" i="5"/>
  <c r="F27" i="5"/>
  <c r="E27" i="5"/>
  <c r="D27" i="5"/>
  <c r="G9" i="5"/>
  <c r="F9" i="5"/>
  <c r="E9" i="5"/>
  <c r="D9" i="5"/>
  <c r="G11" i="5"/>
  <c r="F11" i="5"/>
  <c r="E11" i="5"/>
  <c r="D11" i="5"/>
  <c r="G8" i="5"/>
  <c r="F8" i="5" a="1"/>
  <c r="F8" i="5" s="1"/>
  <c r="E8" i="5"/>
  <c r="D8" i="5"/>
  <c r="G6" i="5"/>
  <c r="F6" i="5"/>
  <c r="E6" i="5"/>
  <c r="D6" i="5"/>
  <c r="G24" i="5"/>
  <c r="F24" i="5"/>
  <c r="E24" i="5"/>
  <c r="D24" i="5"/>
  <c r="G48" i="5"/>
  <c r="F48" i="5"/>
  <c r="E48" i="5"/>
  <c r="D48" i="5"/>
  <c r="G7" i="5"/>
  <c r="F7" i="5"/>
  <c r="E7" i="5"/>
  <c r="D7" i="5"/>
  <c r="G4" i="5"/>
  <c r="F4" i="5"/>
  <c r="E4" i="5"/>
  <c r="D4" i="5"/>
  <c r="G5" i="5"/>
  <c r="F5" i="5"/>
  <c r="E5" i="5"/>
  <c r="D5"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L134" i="3" l="1"/>
  <c r="K134" i="3" s="1"/>
  <c r="J163" i="4"/>
  <c r="L186" i="3"/>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<sst xmlns="http://schemas.openxmlformats.org/spreadsheetml/2006/main" count="2756" uniqueCount="812">
  <si>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</si>
  <si>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</si>
  <si>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</si>
  <si>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</si>
  <si>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</si>
  <si>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</si>
  <si>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</si>
  <si>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</si>
  <si>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</si>
  <si>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</si>
  <si>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</si>
  <si>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</si>
  <si>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</si>
  <si>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</si>
  <si>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</si>
  <si>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</si>
  <si>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</si>
  <si>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</si>
  <si>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</si>
  <si>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</si>
  <si>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</si>
  <si>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</si>
  <si>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</si>
  <si>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</si>
  <si>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</si>
  <si>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</si>
  <si>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</si>
  <si>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</si>
  <si>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</si>
  <si>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</si>
  <si>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</si>
  <si>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</si>
  <si>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</si>
  <si>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</si>
  <si>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</si>
  <si>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</si>
  <si>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</si>
  <si>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</si>
  <si>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</si>
  <si>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</si>
  <si>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</si>
  <si>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</si>
  <si>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</si>
  <si>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</si>
  <si>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</si>
  <si>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</si>
  <si>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</si>
  <si>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</si>
  <si>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</si>
  <si>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</si>
  <si>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</si>
  <si>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</si>
  <si>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</si>
  <si>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</si>
  <si>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</si>
  <si>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</si>
  <si>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</si>
  <si>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</si>
  <si>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</si>
  <si>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</si>
  <si>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</si>
  <si>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</si>
  <si>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</si>
  <si>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</si>
  <si>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</si>
  <si>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</si>
  <si>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</si>
  <si>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</si>
  <si>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</si>
  <si>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</si>
  <si>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</si>
  <si>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</si>
  <si>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</si>
  <si>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</si>
  <si>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</si>
  <si>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</si>
  <si>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</si>
  <si>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</si>
  <si>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</si>
  <si>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</si>
  <si>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</si>
  <si>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</si>
  <si>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</si>
  <si>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</si>
  <si>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</si>
  <si>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</si>
  <si>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</si>
  <si>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</si>
  <si>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</si>
  <si>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</si>
  <si>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</si>
  <si>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</si>
  <si>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</si>
  <si>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</si>
  <si>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</si>
  <si>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</si>
  <si>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</si>
  <si>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</si>
  <si>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</si>
  <si>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</si>
  <si>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</si>
  <si>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</si>
  <si>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</si>
  <si>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</si>
  <si>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</si>
  <si>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</si>
  <si>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</si>
  <si>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</si>
  <si>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</si>
  <si>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</si>
  <si>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</si>
  <si>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</si>
  <si>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</si>
  <si>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</si>
  <si>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</si>
  <si>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</si>
  <si>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</si>
  <si>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</si>
  <si>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</si>
  <si>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</si>
  <si>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</si>
  <si>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</si>
  <si>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</si>
  <si>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</si>
  <si>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</si>
  <si>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</si>
  <si>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</si>
  <si>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</si>
  <si>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</si>
  <si>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</si>
  <si>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</si>
  <si>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</si>
  <si>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</si>
  <si>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</si>
  <si>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</si>
  <si>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</si>
  <si>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</si>
  <si>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</si>
  <si>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</si>
  <si>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</si>
  <si>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</si>
  <si>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</si>
  <si>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</si>
  <si>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</si>
  <si>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</si>
  <si>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</si>
  <si>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</si>
  <si>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</si>
  <si>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</si>
  <si>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</si>
  <si>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</si>
  <si>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</si>
  <si>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</si>
  <si>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</si>
  <si>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</si>
  <si>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</si>
  <si>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</si>
  <si>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</si>
  <si>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</si>
  <si>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</si>
  <si>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</si>
  <si>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</si>
  <si>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</si>
  <si>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</si>
  <si>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</si>
  <si>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</si>
  <si>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</si>
  <si>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</si>
  <si>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</si>
  <si>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</si>
  <si>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</si>
  <si>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</si>
  <si>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</si>
  <si>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</si>
  <si>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</si>
  <si>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</si>
  <si>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</si>
  <si>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</si>
  <si>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</si>
  <si>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</si>
  <si>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</si>
  <si>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</si>
  <si>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</si>
  <si>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</si>
  <si>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</si>
  <si>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</si>
  <si>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</si>
  <si>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</si>
  <si>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</si>
  <si>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</si>
  <si>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</si>
  <si>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</si>
  <si>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</si>
  <si>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</si>
  <si>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</si>
  <si>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</si>
  <si>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</si>
  <si>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</si>
  <si>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</si>
  <si>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</si>
  <si>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</si>
  <si>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</si>
  <si>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</si>
  <si>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</si>
  <si>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</si>
  <si>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</si>
  <si>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</si>
  <si>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</si>
  <si>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</si>
  <si>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</si>
  <si>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</si>
  <si>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</si>
  <si>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</si>
  <si>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</si>
  <si>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</si>
  <si>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</si>
  <si>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</si>
  <si>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</si>
  <si>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</si>
  <si>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</si>
  <si>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</si>
  <si>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</si>
  <si>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</si>
  <si>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</si>
  <si>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</si>
  <si>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</si>
  <si>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</si>
  <si>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</si>
  <si>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</si>
  <si>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</si>
  <si>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</si>
  <si>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</si>
  <si>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</si>
  <si>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</si>
  <si>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</si>
  <si>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</si>
  <si>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</si>
  <si>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</si>
  <si>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</si>
  <si>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</si>
  <si>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</si>
  <si>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</si>
  <si>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</si>
  <si>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</si>
  <si>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</si>
  <si>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</si>
  <si>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</si>
  <si>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</si>
  <si>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</si>
  <si>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</si>
  <si>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</si>
  <si>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</si>
  <si>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</si>
  <si>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</si>
  <si>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</si>
  <si>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</si>
  <si>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</si>
  <si>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</si>
  <si>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</si>
  <si>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</si>
  <si>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</si>
  <si>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</si>
  <si>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</si>
  <si>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</si>
  <si>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</si>
  <si>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</si>
  <si>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</si>
  <si>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</si>
  <si>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</si>
  <si>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</si>
  <si>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</si>
  <si>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</si>
  <si>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</si>
  <si>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</si>
  <si>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</si>
  <si>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</si>
  <si>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</si>
  <si>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</si>
  <si>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</si>
  <si>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</si>
  <si>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</si>
  <si>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</si>
  <si>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</si>
  <si>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</si>
  <si>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</si>
  <si>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</si>
  <si>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</si>
  <si>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</si>
  <si>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</si>
  <si>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</si>
  <si>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</si>
  <si>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</si>
  <si>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</si>
  <si>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</si>
  <si>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</si>
  <si>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</si>
  <si>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</si>
  <si>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</si>
  <si>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</si>
  <si>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</si>
  <si>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</si>
  <si>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</si>
  <si>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</si>
  <si>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</si>
  <si>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</si>
  <si>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</si>
  <si>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</si>
  <si>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</si>
  <si>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</si>
  <si>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</si>
  <si>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</si>
  <si>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</si>
  <si>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</si>
  <si>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</si>
  <si>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</si>
  <si>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</si>
  <si>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</si>
  <si>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</si>
  <si>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</si>
  <si>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</si>
  <si>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</si>
  <si>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</si>
  <si>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</si>
  <si>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</si>
  <si>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</si>
  <si>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</si>
  <si>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</si>
  <si>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</si>
  <si>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</si>
  <si>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</si>
  <si>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</si>
  <si>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</si>
  <si>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</si>
  <si>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</si>
  <si>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</si>
  <si>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</si>
  <si>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</si>
  <si>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</si>
  <si>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</si>
  <si>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</si>
  <si>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</si>
  <si>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</si>
  <si>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</si>
  <si>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</si>
  <si>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</si>
  <si>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</si>
  <si>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</si>
  <si>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</si>
  <si>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</si>
  <si>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</si>
  <si>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</si>
  <si>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</si>
  <si>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</si>
  <si>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</si>
  <si>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</si>
  <si>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</si>
  <si>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</si>
  <si>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</si>
  <si>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</si>
  <si>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</si>
  <si>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</si>
  <si>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</si>
  <si>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</si>
  <si>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</si>
  <si>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</si>
  <si>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</si>
  <si>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</si>
  <si>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</si>
  <si>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</si>
  <si>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</si>
  <si>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</si>
  <si>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</si>
  <si>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</si>
  <si>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</si>
  <si>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</si>
  <si>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</si>
  <si>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</si>
  <si>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</si>
  <si>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</si>
  <si>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</si>
  <si>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</si>
  <si>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</si>
  <si>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</si>
  <si>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</si>
  <si>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</si>
  <si>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</si>
  <si>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</si>
  <si>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</si>
  <si>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</si>
  <si>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</si>
  <si>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</si>
  <si>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</si>
  <si>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</si>
  <si>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</si>
  <si>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</si>
  <si>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</si>
  <si>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</si>
  <si>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</si>
  <si>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</si>
  <si>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</si>
  <si>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</si>
  <si>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</si>
  <si>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</si>
  <si>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</si>
  <si>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</si>
  <si>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</si>
  <si>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</si>
  <si>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</si>
  <si>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</si>
  <si>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</si>
  <si>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</si>
  <si>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</si>
  <si>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</si>
  <si>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</si>
  <si>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</si>
  <si>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</si>
  <si>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</si>
  <si>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</si>
  <si>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</si>
  <si>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</si>
  <si>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</si>
  <si>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</si>
  <si>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</si>
  <si>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</si>
  <si>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</si>
  <si>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</si>
  <si>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</si>
  <si>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</si>
  <si>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</si>
  <si>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</si>
  <si>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</si>
  <si>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</si>
  <si>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</si>
  <si>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</si>
  <si>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</si>
  <si>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</si>
  <si>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</si>
  <si>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</si>
  <si>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</si>
  <si>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</si>
  <si>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</si>
  <si>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</si>
  <si>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</si>
  <si>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</si>
  <si>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</si>
  <si>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</si>
  <si>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</si>
  <si>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</si>
  <si>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</si>
  <si>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</si>
  <si>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</si>
  <si>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</si>
  <si>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</si>
  <si>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</si>
  <si>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</si>
  <si>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</si>
  <si>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</si>
  <si>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</si>
  <si>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</si>
  <si>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</si>
  <si>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</si>
  <si>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</si>
  <si>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</si>
  <si>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</si>
  <si>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</si>
  <si>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</si>
  <si>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</si>
  <si>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</si>
  <si>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</si>
  <si>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</si>
  <si>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</si>
  <si>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</si>
  <si>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</si>
  <si>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</si>
  <si>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</si>
  <si>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</si>
  <si>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</si>
  <si>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</si>
  <si>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</si>
  <si>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</si>
  <si>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</si>
  <si>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</si>
  <si>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</si>
  <si>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</si>
  <si>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</si>
  <si>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</si>
  <si>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</si>
  <si>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</si>
  <si>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</si>
  <si>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</si>
  <si>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</si>
  <si>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</si>
  <si>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</si>
  <si>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</si>
  <si>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</si>
  <si>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</si>
  <si>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</si>
  <si>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</si>
  <si>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</si>
  <si>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</si>
  <si>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</si>
  <si>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</si>
  <si>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</si>
  <si>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</si>
  <si>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</si>
  <si>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</si>
  <si>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</si>
  <si>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</si>
  <si>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</si>
  <si>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</si>
  <si>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</si>
  <si>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</si>
  <si>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</si>
  <si>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</si>
  <si>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</si>
  <si>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</si>
  <si>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</si>
  <si>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</si>
  <si>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</si>
  <si>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</si>
  <si>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</si>
  <si>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</si>
  <si>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</si>
  <si>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</si>
  <si>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</si>
  <si>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</si>
  <si>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</si>
  <si>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</si>
  <si>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</si>
  <si>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</si>
  <si>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</si>
  <si>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</si>
  <si>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</si>
  <si>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</si>
  <si>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</si>
  <si>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</si>
  <si>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</si>
  <si>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</si>
  <si>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</si>
  <si>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</si>
  <si>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</si>
  <si>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</si>
  <si>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</si>
  <si>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</si>
  <si>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</si>
  <si>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</si>
  <si>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</si>
  <si>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</si>
  <si>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</si>
  <si>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</si>
  <si>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</si>
  <si>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</si>
  <si>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</si>
  <si>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</si>
  <si>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</si>
  <si>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</si>
  <si>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</si>
  <si>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</si>
  <si>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</si>
  <si>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</si>
  <si>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</si>
  <si>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</si>
  <si>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</si>
  <si>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</si>
  <si>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</si>
  <si>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</si>
  <si>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</si>
  <si>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</si>
  <si>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</si>
  <si>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</si>
  <si>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</si>
  <si>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</si>
  <si>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</si>
  <si>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</si>
  <si>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</si>
  <si>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</si>
  <si>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</si>
  <si>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</si>
  <si>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</si>
  <si>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</si>
  <si>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</si>
  <si>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</si>
  <si>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</si>
  <si>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</si>
  <si>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</si>
  <si>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</si>
  <si>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</si>
  <si>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</si>
  <si>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</si>
  <si>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</si>
  <si>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</si>
  <si>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</si>
  <si>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</si>
  <si>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</si>
  <si>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</si>
  <si>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</si>
  <si>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</si>
  <si>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</si>
  <si>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</si>
  <si>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</si>
  <si>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</si>
  <si>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</si>
  <si>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</si>
  <si>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</si>
  <si>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</si>
  <si>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</si>
  <si>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</si>
  <si>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</si>
  <si>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</si>
  <si>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</si>
  <si>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</si>
  <si>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</si>
  <si>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</si>
  <si>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</si>
  <si>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</si>
  <si>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</si>
  <si>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</si>
  <si>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</si>
  <si>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</si>
  <si>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</si>
  <si>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</si>
  <si>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</si>
  <si>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</si>
  <si>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</si>
  <si>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</si>
  <si>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</si>
  <si>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</si>
  <si>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</si>
  <si>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</si>
  <si>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</si>
  <si>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</si>
  <si>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</si>
  <si>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</si>
  <si>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</si>
  <si>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</si>
  <si>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</si>
  <si>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</si>
  <si>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</si>
  <si>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</si>
  <si>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</si>
  <si>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</si>
  <si>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</si>
  <si>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</si>
  <si>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</si>
  <si>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</si>
  <si>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</si>
  <si>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</si>
  <si>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</si>
  <si>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</si>
  <si>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</si>
  <si>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</si>
  <si>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</si>
  <si>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</si>
  <si>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</si>
  <si>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</si>
  <si>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</si>
  <si>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</si>
  <si>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</si>
  <si>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</si>
  <si>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</si>
  <si>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</si>
  <si>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</si>
  <si>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</si>
  <si>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</si>
  <si>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</si>
  <si>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</si>
  <si>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</si>
  <si>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</si>
  <si>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</si>
  <si>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</si>
  <si>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</si>
  <si>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</si>
  <si>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</si>
  <si>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</si>
  <si>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</si>
  <si>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Arnar Þór Björnsson</t>
  </si>
  <si>
    <t>050388-2129</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</si>
  <si>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</si>
  <si>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</si>
  <si>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</si>
  <si>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</si>
  <si>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</si>
  <si>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</si>
  <si>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</si>
  <si>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</si>
  <si>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</si>
  <si>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</si>
  <si>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</si>
  <si>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</si>
  <si>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</si>
  <si>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</si>
  <si>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</si>
  <si>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Viktor Þórir Ström</t>
  </si>
  <si>
    <t>181075-4309</t>
  </si>
  <si>
    <t>Sunna María Ingólfsdóttir</t>
  </si>
  <si>
    <t>290810-2050</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</si>
  <si>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</si>
  <si>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</si>
  <si>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</si>
  <si>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</si>
  <si>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</si>
  <si>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</si>
  <si>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</si>
  <si>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</si>
  <si>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</si>
  <si>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</si>
  <si>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</si>
  <si>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</si>
  <si>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</si>
  <si>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</si>
  <si>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</si>
  <si>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</si>
  <si>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</si>
  <si>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</si>
  <si>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</si>
  <si>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</si>
  <si>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</si>
  <si>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</si>
  <si>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</si>
  <si>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</si>
  <si>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</si>
  <si>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</si>
  <si>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</si>
  <si>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</si>
  <si>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</si>
  <si>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</si>
  <si>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</si>
  <si>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</si>
  <si>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</si>
  <si>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</si>
  <si>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</si>
  <si>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</si>
  <si>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</si>
  <si>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</si>
  <si>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</si>
  <si>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</si>
  <si>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</si>
  <si>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</si>
  <si>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</si>
  <si>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</si>
  <si>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</si>
  <si>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</si>
  <si>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</si>
  <si>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</si>
  <si>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</si>
  <si>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</si>
  <si>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</si>
  <si>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</si>
  <si>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</si>
  <si>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</si>
  <si>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</si>
  <si>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</si>
  <si>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</si>
  <si>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</si>
  <si>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</si>
  <si>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</si>
  <si>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</si>
  <si>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</si>
  <si>
    <t>Meistara- mót ÍA 2024</t>
  </si>
  <si>
    <t>Viktor Freyr Ólafsson</t>
  </si>
  <si>
    <t>100507-3070</t>
  </si>
  <si>
    <t>Jökull Guðjónsson</t>
  </si>
  <si>
    <t>181084-2949</t>
  </si>
  <si>
    <t>Davíð Logi Heiðarsson</t>
  </si>
  <si>
    <t>191207-3860</t>
  </si>
  <si>
    <t>Birgir Viktor Kristinsson</t>
  </si>
  <si>
    <t>240410-3890</t>
  </si>
  <si>
    <t>Arnar Freyr Brynjólfsson</t>
  </si>
  <si>
    <t>290105-3310</t>
  </si>
  <si>
    <t>Laima Linares Hurtado</t>
  </si>
  <si>
    <t>140484-4829</t>
  </si>
  <si>
    <t>Friðrik Arelíusson</t>
  </si>
  <si>
    <t>290775-5589</t>
  </si>
  <si>
    <t>Ísak Steingrímsson</t>
  </si>
  <si>
    <t>090193-2609</t>
  </si>
  <si>
    <t>Meistara-mót BH 2024</t>
  </si>
  <si>
    <t>Daníel Ísak Steinarsson</t>
  </si>
  <si>
    <t>040700-3580</t>
  </si>
  <si>
    <t>Hilmar Karl Kristjánsson</t>
  </si>
  <si>
    <t>090811-2230</t>
  </si>
  <si>
    <t>Muhammad Taha Sultan</t>
  </si>
  <si>
    <t>290488-5759</t>
  </si>
  <si>
    <t>Tuan Tat</t>
  </si>
  <si>
    <t>081009-4060</t>
  </si>
  <si>
    <t>Baldur Hrafn Gunnarsson</t>
  </si>
  <si>
    <t>Birnir Hólm Bjarnason</t>
  </si>
  <si>
    <t>270411-3550</t>
  </si>
  <si>
    <t>Aron Snær Kjartansson</t>
  </si>
  <si>
    <t>071011-2670</t>
  </si>
  <si>
    <t>Katrín Vala Einarsdóttir</t>
  </si>
  <si>
    <t>030502-2130</t>
  </si>
  <si>
    <t>Meistara-mót TBR 2025</t>
  </si>
  <si>
    <t>Vilhjálmur Haukur Leifs Roe</t>
  </si>
  <si>
    <t>200111-2890</t>
  </si>
  <si>
    <t>Rakel Rós Guðmundsdóttir</t>
  </si>
  <si>
    <t>281008-2270</t>
  </si>
  <si>
    <t>Rebekka Einarsdóttir</t>
  </si>
  <si>
    <t>061010-3430</t>
  </si>
  <si>
    <t>Þórdís Edda Pálmadóttir</t>
  </si>
  <si>
    <t>040711-2950</t>
  </si>
  <si>
    <t>Meistara- mót TBR 2025</t>
  </si>
  <si>
    <t xml:space="preserve"> Meistara- mót TBR 2025</t>
  </si>
  <si>
    <t>Óskarsmót KR 2025</t>
  </si>
  <si>
    <t>Óskars-mót KR 2025</t>
  </si>
  <si>
    <t>Vam Huy</t>
  </si>
  <si>
    <t>270704-4840</t>
  </si>
  <si>
    <t>Manzoor Elahi</t>
  </si>
  <si>
    <t>010488-6059</t>
  </si>
  <si>
    <t>Jón Markús Torfason</t>
  </si>
  <si>
    <t>040311-2460</t>
  </si>
  <si>
    <t>Peter Witfelt Larsen</t>
  </si>
  <si>
    <t>180398-9999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</si>
</sst>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4">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20" fillId="0" borderId="1" xfId="0" applyFont="1" applyBorder="1" applyAlignment="1">
      <alignment horizontal="center"/>
    </xf>
    <xf numFmtId="0" fontId="18" fillId="0" borderId="12" xfId="0" applyFont="1" applyBorder="1"/>
    <xf numFmtId="0" fontId="18" fillId="0" borderId="2" xfId="0" applyFont="1" applyBorder="1"/>
    <xf numFmtId="0" fontId="18" fillId="0" borderId="9" xfId="0" applyFont="1" applyBorder="1"/>
    <xf numFmtId="0" fontId="20" fillId="0" borderId="2" xfId="0" applyFont="1" applyBorder="1"/>
    <xf numFmtId="0" fontId="0" fillId="0" borderId="0" xfId="0"/>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79" t="s">
        <v>4</v>
      </c>
      <c r="R3" s="79"/>
      <c r="S3" s="79"/>
      <c r="T3" s="79"/>
      <c r="U3" s="79"/>
      <c r="V3" s="4" t="s">
        <v>5</v>
      </c>
    </row>
    <row r="4" spans="1:22" x14ac:dyDescent="0.35">
      <c r="A4" t="s">
        <v>6</v>
      </c>
      <c r="O4" s="5">
        <v>1</v>
      </c>
      <c r="P4" s="6">
        <v>44548</v>
      </c>
      <c r="Q4" s="80" t="s">
        <v>7</v>
      </c>
      <c r="R4" s="80"/>
      <c r="S4" s="80"/>
      <c r="T4" s="80"/>
      <c r="U4" s="80"/>
      <c r="V4" s="7" t="s">
        <v>8</v>
      </c>
    </row>
    <row r="5" spans="1:22" x14ac:dyDescent="0.35">
      <c r="Q5" s="78"/>
      <c r="R5" s="78"/>
      <c r="S5" s="78"/>
      <c r="T5" s="78"/>
      <c r="U5" s="78"/>
    </row>
    <row r="6" spans="1:22" x14ac:dyDescent="0.35">
      <c r="A6" s="3" t="s">
        <v>9</v>
      </c>
      <c r="Q6" s="78"/>
      <c r="R6" s="78"/>
      <c r="S6" s="78"/>
      <c r="T6" s="78"/>
      <c r="U6" s="78"/>
    </row>
    <row r="7" spans="1:22" x14ac:dyDescent="0.35">
      <c r="A7" t="s">
        <v>10</v>
      </c>
      <c r="Q7" s="78"/>
      <c r="R7" s="78"/>
      <c r="S7" s="78"/>
      <c r="T7" s="78"/>
      <c r="U7" s="78"/>
    </row>
    <row r="8" spans="1:22" x14ac:dyDescent="0.35">
      <c r="A8" t="s">
        <v>11</v>
      </c>
      <c r="Q8" s="78"/>
      <c r="R8" s="78"/>
      <c r="S8" s="78"/>
      <c r="T8" s="78"/>
      <c r="U8" s="78"/>
    </row>
    <row r="9" spans="1:22" x14ac:dyDescent="0.35">
      <c r="A9" t="s">
        <v>12</v>
      </c>
      <c r="Q9" s="78"/>
      <c r="R9" s="78"/>
      <c r="S9" s="78"/>
      <c r="T9" s="78"/>
      <c r="U9" s="78"/>
    </row>
    <row r="10" spans="1:22" x14ac:dyDescent="0.35">
      <c r="A10" t="s">
        <v>13</v>
      </c>
      <c r="Q10" s="78"/>
      <c r="R10" s="78"/>
      <c r="S10" s="78"/>
      <c r="T10" s="78"/>
      <c r="U10" s="78"/>
    </row>
    <row r="11" spans="1:22" x14ac:dyDescent="0.35">
      <c r="A11" t="s">
        <v>14</v>
      </c>
    </row>
    <row r="13" spans="1:22" x14ac:dyDescent="0.35">
      <c r="A13" s="3" t="s">
        <v>15</v>
      </c>
      <c r="Q13" s="78"/>
      <c r="R13" s="78"/>
      <c r="S13" s="78"/>
      <c r="T13" s="78"/>
      <c r="U13" s="78"/>
    </row>
    <row r="14" spans="1:22" x14ac:dyDescent="0.35">
      <c r="A14" t="s">
        <v>16</v>
      </c>
      <c r="Q14" s="78"/>
      <c r="R14" s="78"/>
      <c r="S14" s="78"/>
      <c r="T14" s="78"/>
      <c r="U14" s="78"/>
    </row>
    <row r="15" spans="1:22" x14ac:dyDescent="0.35">
      <c r="A15" t="s">
        <v>17</v>
      </c>
      <c r="Q15" s="78"/>
      <c r="R15" s="78"/>
      <c r="S15" s="78"/>
      <c r="T15" s="78"/>
      <c r="U15" s="78"/>
    </row>
    <row r="16" spans="1:22" x14ac:dyDescent="0.35">
      <c r="A16" t="s">
        <v>18</v>
      </c>
      <c r="Q16" s="78"/>
      <c r="R16" s="78"/>
      <c r="S16" s="78"/>
      <c r="T16" s="78"/>
      <c r="U16" s="78"/>
    </row>
    <row r="17" spans="1:21" x14ac:dyDescent="0.35">
      <c r="A17" t="s">
        <v>19</v>
      </c>
      <c r="Q17" s="78"/>
      <c r="R17" s="78"/>
      <c r="S17" s="78"/>
      <c r="T17" s="78"/>
      <c r="U17" s="78"/>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3:U3"/>
    <mergeCell ref="Q4:U4"/>
    <mergeCell ref="Q5:U5"/>
    <mergeCell ref="Q6:U6"/>
    <mergeCell ref="Q7:U7"/>
    <mergeCell ref="Q15:U15"/>
    <mergeCell ref="Q16:U16"/>
    <mergeCell ref="Q17:U17"/>
    <mergeCell ref="Q8:U8"/>
    <mergeCell ref="Q9:U9"/>
    <mergeCell ref="Q10:U10"/>
    <mergeCell ref="Q13:U13"/>
    <mergeCell ref="Q14:U14"/>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71"/>
  <sheetViews>
    <sheetView topLeftCell="A223" zoomScale="84" zoomScaleNormal="84" workbookViewId="0">
      <selection activeCell="F251" sqref="F251"/>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670</v>
      </c>
      <c r="F1" s="10" t="s">
        <v>50</v>
      </c>
      <c r="G1" s="65" t="s">
        <v>623</v>
      </c>
      <c r="O1" s="8" t="s">
        <v>51</v>
      </c>
    </row>
    <row r="2" spans="1:15" x14ac:dyDescent="0.3">
      <c r="A2" s="12" t="s">
        <v>52</v>
      </c>
      <c r="B2" s="13" t="s">
        <v>620</v>
      </c>
      <c r="C2" s="13" t="s">
        <v>54</v>
      </c>
      <c r="D2" s="13" t="s">
        <v>55</v>
      </c>
      <c r="E2" s="8" t="s">
        <v>51</v>
      </c>
      <c r="F2" s="14">
        <v>2005</v>
      </c>
      <c r="G2" s="8" t="s">
        <v>53</v>
      </c>
      <c r="K2" s="15"/>
      <c r="L2" s="15"/>
      <c r="M2" s="15"/>
      <c r="N2" s="15"/>
      <c r="O2" s="8" t="s">
        <v>56</v>
      </c>
    </row>
    <row r="3" spans="1:15" x14ac:dyDescent="0.3">
      <c r="A3" s="12" t="s">
        <v>677</v>
      </c>
      <c r="B3" s="13" t="s">
        <v>678</v>
      </c>
      <c r="C3" s="13" t="s">
        <v>92</v>
      </c>
      <c r="D3" s="13" t="s">
        <v>55</v>
      </c>
      <c r="E3" s="8" t="s">
        <v>56</v>
      </c>
      <c r="F3" s="14">
        <v>1998</v>
      </c>
      <c r="G3" s="8" t="s">
        <v>58</v>
      </c>
      <c r="K3" s="15"/>
      <c r="L3" s="15"/>
      <c r="M3" s="15"/>
      <c r="N3" s="15"/>
    </row>
    <row r="4" spans="1:15" x14ac:dyDescent="0.3">
      <c r="A4" s="12" t="s">
        <v>720</v>
      </c>
      <c r="B4" s="13" t="s">
        <v>721</v>
      </c>
      <c r="C4" s="13" t="s">
        <v>59</v>
      </c>
      <c r="D4" s="13" t="s">
        <v>60</v>
      </c>
      <c r="E4" s="8" t="s">
        <v>56</v>
      </c>
      <c r="F4" s="14"/>
      <c r="K4" s="15"/>
      <c r="L4" s="15"/>
      <c r="M4" s="15"/>
      <c r="N4" s="15"/>
    </row>
    <row r="5" spans="1:15" x14ac:dyDescent="0.3">
      <c r="A5" s="12" t="s">
        <v>57</v>
      </c>
      <c r="B5" s="13" t="s">
        <v>621</v>
      </c>
      <c r="C5" s="13" t="s">
        <v>59</v>
      </c>
      <c r="D5" s="13" t="s">
        <v>60</v>
      </c>
      <c r="E5" s="8" t="s">
        <v>51</v>
      </c>
      <c r="F5" s="14">
        <v>1995</v>
      </c>
      <c r="G5" s="8" t="s">
        <v>62</v>
      </c>
      <c r="K5" s="15"/>
      <c r="L5" s="15"/>
      <c r="M5" s="15"/>
      <c r="N5" s="15"/>
    </row>
    <row r="6" spans="1:15" x14ac:dyDescent="0.3">
      <c r="A6" s="16" t="s">
        <v>61</v>
      </c>
      <c r="B6" s="13" t="s">
        <v>622</v>
      </c>
      <c r="C6" s="17" t="s">
        <v>63</v>
      </c>
      <c r="D6" s="17" t="s">
        <v>55</v>
      </c>
      <c r="E6" s="8" t="s">
        <v>56</v>
      </c>
      <c r="K6" s="15"/>
      <c r="L6" s="15"/>
      <c r="M6" s="15"/>
      <c r="N6" s="15"/>
    </row>
    <row r="7" spans="1:15" x14ac:dyDescent="0.3">
      <c r="A7" s="16" t="s">
        <v>724</v>
      </c>
      <c r="B7" s="13" t="s">
        <v>725</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679</v>
      </c>
      <c r="B11" s="14" t="s">
        <v>680</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740</v>
      </c>
      <c r="B14" s="14" t="s">
        <v>741</v>
      </c>
      <c r="C14" s="17" t="s">
        <v>307</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675</v>
      </c>
      <c r="B22" s="17" t="s">
        <v>676</v>
      </c>
      <c r="C22" s="17" t="s">
        <v>114</v>
      </c>
      <c r="D22" s="17" t="s">
        <v>55</v>
      </c>
      <c r="E22" s="8" t="s">
        <v>56</v>
      </c>
      <c r="K22" s="15"/>
      <c r="L22" s="15"/>
      <c r="M22" s="15"/>
      <c r="N22" s="15"/>
    </row>
    <row r="23" spans="1:14" x14ac:dyDescent="0.3">
      <c r="A23" s="16" t="s">
        <v>767</v>
      </c>
      <c r="B23" s="17" t="s">
        <v>768</v>
      </c>
      <c r="C23" s="17" t="s">
        <v>92</v>
      </c>
      <c r="D23" s="17" t="s">
        <v>55</v>
      </c>
      <c r="E23" s="8" t="s">
        <v>56</v>
      </c>
      <c r="K23" s="15"/>
      <c r="L23" s="15"/>
      <c r="M23" s="15"/>
      <c r="N23" s="15"/>
    </row>
    <row r="24" spans="1:14" x14ac:dyDescent="0.3">
      <c r="A24" s="12" t="s">
        <v>90</v>
      </c>
      <c r="B24" s="14" t="s">
        <v>91</v>
      </c>
      <c r="C24" s="13" t="s">
        <v>92</v>
      </c>
      <c r="D24" s="13" t="s">
        <v>55</v>
      </c>
      <c r="E24" s="8" t="s">
        <v>56</v>
      </c>
      <c r="K24" s="15"/>
      <c r="L24" s="15"/>
      <c r="M24" s="15"/>
      <c r="N24" s="15"/>
    </row>
    <row r="25" spans="1:14" x14ac:dyDescent="0.3">
      <c r="A25" s="12" t="s">
        <v>93</v>
      </c>
      <c r="B25" s="14" t="s">
        <v>94</v>
      </c>
      <c r="C25" s="13" t="s">
        <v>63</v>
      </c>
      <c r="D25" s="13" t="s">
        <v>60</v>
      </c>
      <c r="E25" s="8" t="s">
        <v>56</v>
      </c>
      <c r="K25" s="15"/>
      <c r="L25" s="15"/>
      <c r="M25" s="15"/>
      <c r="N25" s="15"/>
    </row>
    <row r="26" spans="1:14" x14ac:dyDescent="0.3">
      <c r="A26" s="12" t="s">
        <v>95</v>
      </c>
      <c r="B26" s="14" t="s">
        <v>96</v>
      </c>
      <c r="C26" s="13" t="s">
        <v>92</v>
      </c>
      <c r="D26" s="13" t="s">
        <v>55</v>
      </c>
      <c r="E26" s="8" t="s">
        <v>56</v>
      </c>
      <c r="K26" s="15"/>
      <c r="L26" s="15"/>
      <c r="M26" s="15"/>
      <c r="N26" s="15"/>
    </row>
    <row r="27" spans="1:14" x14ac:dyDescent="0.3">
      <c r="A27" s="12" t="s">
        <v>787</v>
      </c>
      <c r="B27" s="14" t="s">
        <v>788</v>
      </c>
      <c r="C27" s="13" t="s">
        <v>54</v>
      </c>
      <c r="D27" s="13" t="s">
        <v>55</v>
      </c>
      <c r="E27" s="8" t="s">
        <v>56</v>
      </c>
      <c r="K27" s="15"/>
      <c r="L27" s="15"/>
      <c r="M27" s="15"/>
      <c r="N27" s="15"/>
    </row>
    <row r="28" spans="1:14" x14ac:dyDescent="0.3">
      <c r="A28" s="12" t="s">
        <v>644</v>
      </c>
      <c r="B28" s="14" t="s">
        <v>645</v>
      </c>
      <c r="C28" s="13" t="s">
        <v>59</v>
      </c>
      <c r="D28" s="13" t="s">
        <v>55</v>
      </c>
      <c r="E28" s="8" t="s">
        <v>56</v>
      </c>
      <c r="K28" s="15"/>
      <c r="L28" s="15"/>
      <c r="M28" s="15"/>
      <c r="N28" s="15"/>
    </row>
    <row r="29" spans="1:14" x14ac:dyDescent="0.3">
      <c r="A29" s="12" t="s">
        <v>97</v>
      </c>
      <c r="B29" s="13" t="s">
        <v>98</v>
      </c>
      <c r="C29" s="13" t="s">
        <v>54</v>
      </c>
      <c r="D29" s="13" t="s">
        <v>55</v>
      </c>
      <c r="E29" s="8" t="s">
        <v>56</v>
      </c>
      <c r="K29" s="15"/>
      <c r="L29" s="15"/>
      <c r="M29" s="15"/>
      <c r="N29" s="15"/>
    </row>
    <row r="30" spans="1:14" x14ac:dyDescent="0.3">
      <c r="A30" s="12" t="s">
        <v>101</v>
      </c>
      <c r="B30" s="13" t="s">
        <v>102</v>
      </c>
      <c r="C30" s="13" t="s">
        <v>59</v>
      </c>
      <c r="D30" s="13" t="s">
        <v>55</v>
      </c>
      <c r="E30" s="8" t="s">
        <v>51</v>
      </c>
      <c r="K30" s="15"/>
      <c r="L30" s="15"/>
      <c r="M30" s="15"/>
      <c r="N30" s="15"/>
    </row>
    <row r="31" spans="1:14" x14ac:dyDescent="0.3">
      <c r="A31" s="12" t="s">
        <v>717</v>
      </c>
      <c r="B31" s="13" t="s">
        <v>103</v>
      </c>
      <c r="C31" s="13" t="s">
        <v>63</v>
      </c>
      <c r="D31" s="13" t="s">
        <v>55</v>
      </c>
      <c r="E31" s="8" t="s">
        <v>56</v>
      </c>
      <c r="K31" s="15"/>
      <c r="L31" s="15"/>
      <c r="M31" s="15"/>
      <c r="N31" s="15"/>
    </row>
    <row r="32" spans="1:14" x14ac:dyDescent="0.3">
      <c r="A32" s="12" t="s">
        <v>104</v>
      </c>
      <c r="B32" s="13" t="s">
        <v>105</v>
      </c>
      <c r="C32" s="13" t="s">
        <v>92</v>
      </c>
      <c r="D32" s="13" t="s">
        <v>55</v>
      </c>
      <c r="E32" s="8" t="s">
        <v>51</v>
      </c>
      <c r="K32" s="15"/>
      <c r="L32" s="15"/>
      <c r="M32" s="15"/>
      <c r="N32" s="15"/>
    </row>
    <row r="33" spans="1:14" x14ac:dyDescent="0.3">
      <c r="A33" s="12" t="s">
        <v>106</v>
      </c>
      <c r="B33" s="13" t="s">
        <v>107</v>
      </c>
      <c r="C33" s="13" t="s">
        <v>59</v>
      </c>
      <c r="D33" s="13" t="s">
        <v>55</v>
      </c>
      <c r="E33" s="8" t="s">
        <v>56</v>
      </c>
      <c r="K33" s="15"/>
      <c r="L33" s="15"/>
      <c r="M33" s="15"/>
      <c r="N33" s="15"/>
    </row>
    <row r="34" spans="1:14" x14ac:dyDescent="0.3">
      <c r="A34" s="12" t="s">
        <v>108</v>
      </c>
      <c r="B34" s="13" t="s">
        <v>109</v>
      </c>
      <c r="C34" s="13" t="s">
        <v>72</v>
      </c>
      <c r="D34" s="13" t="s">
        <v>55</v>
      </c>
      <c r="E34" s="8" t="s">
        <v>56</v>
      </c>
      <c r="K34" s="15"/>
      <c r="L34" s="15"/>
      <c r="M34" s="15"/>
      <c r="N34" s="15"/>
    </row>
    <row r="35" spans="1:14" x14ac:dyDescent="0.3">
      <c r="A35" s="16" t="s">
        <v>110</v>
      </c>
      <c r="B35" s="17" t="s">
        <v>111</v>
      </c>
      <c r="C35" s="17" t="s">
        <v>63</v>
      </c>
      <c r="D35" s="17" t="s">
        <v>55</v>
      </c>
      <c r="E35" s="8" t="s">
        <v>56</v>
      </c>
      <c r="K35" s="15"/>
      <c r="L35" s="15"/>
      <c r="M35" s="15"/>
      <c r="N35" s="15"/>
    </row>
    <row r="36" spans="1:14" x14ac:dyDescent="0.3">
      <c r="A36" s="12" t="s">
        <v>112</v>
      </c>
      <c r="B36" s="14" t="s">
        <v>113</v>
      </c>
      <c r="C36" s="13" t="s">
        <v>114</v>
      </c>
      <c r="D36" s="13" t="s">
        <v>55</v>
      </c>
      <c r="E36" s="8" t="s">
        <v>56</v>
      </c>
      <c r="K36" s="15"/>
      <c r="L36" s="15"/>
      <c r="M36" s="15"/>
      <c r="N36" s="15"/>
    </row>
    <row r="37" spans="1:14" x14ac:dyDescent="0.3">
      <c r="A37" s="12" t="s">
        <v>115</v>
      </c>
      <c r="B37" s="14" t="s">
        <v>116</v>
      </c>
      <c r="C37" s="13" t="s">
        <v>59</v>
      </c>
      <c r="D37" s="13" t="s">
        <v>60</v>
      </c>
      <c r="E37" s="8" t="s">
        <v>56</v>
      </c>
      <c r="K37" s="15"/>
      <c r="L37" s="15"/>
      <c r="M37" s="15"/>
      <c r="N37" s="15"/>
    </row>
    <row r="38" spans="1:14" x14ac:dyDescent="0.3">
      <c r="A38" s="12" t="s">
        <v>648</v>
      </c>
      <c r="B38" s="13" t="s">
        <v>649</v>
      </c>
      <c r="C38" s="13" t="s">
        <v>59</v>
      </c>
      <c r="D38" s="13" t="s">
        <v>55</v>
      </c>
      <c r="E38" s="8" t="s">
        <v>56</v>
      </c>
      <c r="K38" s="15"/>
      <c r="L38" s="15"/>
      <c r="M38" s="15"/>
      <c r="N38" s="15"/>
    </row>
    <row r="39" spans="1:14" x14ac:dyDescent="0.3">
      <c r="A39" s="12" t="s">
        <v>99</v>
      </c>
      <c r="B39" s="14" t="s">
        <v>100</v>
      </c>
      <c r="C39" s="13" t="s">
        <v>59</v>
      </c>
      <c r="D39" s="13" t="s">
        <v>55</v>
      </c>
      <c r="E39" s="8" t="s">
        <v>56</v>
      </c>
      <c r="K39" s="15"/>
      <c r="L39" s="15"/>
      <c r="M39" s="15"/>
      <c r="N39" s="15"/>
    </row>
    <row r="40" spans="1:14" x14ac:dyDescent="0.3">
      <c r="A40" s="12" t="s">
        <v>784</v>
      </c>
      <c r="B40" s="14" t="s">
        <v>117</v>
      </c>
      <c r="C40" s="13" t="s">
        <v>54</v>
      </c>
      <c r="D40" s="13" t="s">
        <v>55</v>
      </c>
      <c r="E40" s="8" t="s">
        <v>56</v>
      </c>
      <c r="K40" s="15"/>
      <c r="L40" s="15"/>
      <c r="M40" s="15"/>
      <c r="N40" s="15"/>
    </row>
    <row r="41" spans="1:14" x14ac:dyDescent="0.3">
      <c r="A41" s="12" t="s">
        <v>730</v>
      </c>
      <c r="B41" s="14" t="s">
        <v>731</v>
      </c>
      <c r="C41" s="13" t="s">
        <v>54</v>
      </c>
      <c r="D41" s="13" t="s">
        <v>55</v>
      </c>
      <c r="E41" s="8" t="s">
        <v>56</v>
      </c>
      <c r="K41" s="15"/>
      <c r="L41" s="15"/>
      <c r="M41" s="15"/>
      <c r="N41" s="15"/>
    </row>
    <row r="42" spans="1:14" x14ac:dyDescent="0.3">
      <c r="A42" s="12" t="s">
        <v>743</v>
      </c>
      <c r="B42" s="14" t="s">
        <v>745</v>
      </c>
      <c r="C42" s="13" t="s">
        <v>744</v>
      </c>
      <c r="D42" s="13" t="s">
        <v>55</v>
      </c>
      <c r="E42" s="8" t="s">
        <v>56</v>
      </c>
      <c r="K42" s="15"/>
      <c r="L42" s="15"/>
      <c r="M42" s="15"/>
      <c r="N42" s="15"/>
    </row>
    <row r="43" spans="1:14" x14ac:dyDescent="0.3">
      <c r="A43" s="12" t="s">
        <v>118</v>
      </c>
      <c r="B43" s="14" t="s">
        <v>119</v>
      </c>
      <c r="C43" s="17" t="s">
        <v>59</v>
      </c>
      <c r="D43" s="17" t="s">
        <v>55</v>
      </c>
      <c r="E43" s="8" t="s">
        <v>56</v>
      </c>
      <c r="K43" s="15"/>
      <c r="L43" s="15"/>
      <c r="M43" s="15"/>
      <c r="N43" s="15"/>
    </row>
    <row r="44" spans="1:14" x14ac:dyDescent="0.3">
      <c r="A44" s="12" t="s">
        <v>610</v>
      </c>
      <c r="B44" s="14" t="s">
        <v>609</v>
      </c>
      <c r="C44" s="17" t="s">
        <v>72</v>
      </c>
      <c r="D44" s="17" t="s">
        <v>55</v>
      </c>
      <c r="E44" s="8" t="s">
        <v>56</v>
      </c>
      <c r="K44" s="15"/>
      <c r="L44" s="15"/>
      <c r="M44" s="15"/>
      <c r="N44" s="15"/>
    </row>
    <row r="45" spans="1:14" x14ac:dyDescent="0.3">
      <c r="A45" s="12" t="s">
        <v>120</v>
      </c>
      <c r="B45" s="14" t="s">
        <v>121</v>
      </c>
      <c r="C45" s="17" t="s">
        <v>59</v>
      </c>
      <c r="D45" s="17" t="s">
        <v>55</v>
      </c>
      <c r="E45" s="8" t="s">
        <v>56</v>
      </c>
      <c r="K45" s="15"/>
      <c r="L45" s="15"/>
      <c r="M45" s="15"/>
      <c r="N45" s="15"/>
    </row>
    <row r="46" spans="1:14" x14ac:dyDescent="0.3">
      <c r="A46" s="12" t="s">
        <v>765</v>
      </c>
      <c r="B46" s="14" t="s">
        <v>766</v>
      </c>
      <c r="C46" s="17" t="s">
        <v>92</v>
      </c>
      <c r="D46" s="17" t="s">
        <v>55</v>
      </c>
      <c r="E46" s="8" t="s">
        <v>56</v>
      </c>
      <c r="K46" s="15"/>
      <c r="L46" s="15"/>
      <c r="M46" s="15"/>
      <c r="N46" s="15"/>
    </row>
    <row r="47" spans="1:14" x14ac:dyDescent="0.3">
      <c r="A47" s="12" t="s">
        <v>122</v>
      </c>
      <c r="B47" s="13" t="s">
        <v>123</v>
      </c>
      <c r="C47" s="13" t="s">
        <v>54</v>
      </c>
      <c r="D47" s="13" t="s">
        <v>55</v>
      </c>
      <c r="E47" s="8" t="s">
        <v>56</v>
      </c>
      <c r="K47" s="15"/>
      <c r="L47" s="15"/>
      <c r="M47" s="15"/>
      <c r="N47" s="15"/>
    </row>
    <row r="48" spans="1:14" x14ac:dyDescent="0.3">
      <c r="A48" s="12" t="s">
        <v>785</v>
      </c>
      <c r="B48" s="13" t="s">
        <v>786</v>
      </c>
      <c r="C48" s="13" t="s">
        <v>54</v>
      </c>
      <c r="D48" s="13" t="s">
        <v>55</v>
      </c>
      <c r="E48" s="8" t="s">
        <v>56</v>
      </c>
      <c r="K48" s="15"/>
      <c r="L48" s="15"/>
      <c r="M48" s="15"/>
      <c r="N48" s="15"/>
    </row>
    <row r="49" spans="1:14" x14ac:dyDescent="0.3">
      <c r="A49" s="12" t="s">
        <v>126</v>
      </c>
      <c r="B49" s="13" t="s">
        <v>127</v>
      </c>
      <c r="C49" s="13" t="s">
        <v>59</v>
      </c>
      <c r="D49" s="13" t="s">
        <v>60</v>
      </c>
      <c r="E49" s="8" t="s">
        <v>56</v>
      </c>
      <c r="K49" s="15"/>
      <c r="L49" s="15"/>
      <c r="M49" s="15"/>
      <c r="N49" s="15"/>
    </row>
    <row r="50" spans="1:14" x14ac:dyDescent="0.3">
      <c r="A50" s="12" t="s">
        <v>124</v>
      </c>
      <c r="B50" s="13" t="s">
        <v>125</v>
      </c>
      <c r="C50" s="13" t="s">
        <v>72</v>
      </c>
      <c r="D50" s="13" t="s">
        <v>60</v>
      </c>
      <c r="E50" s="8" t="s">
        <v>56</v>
      </c>
      <c r="K50" s="15"/>
      <c r="L50" s="15"/>
      <c r="M50" s="15"/>
      <c r="N50" s="15"/>
    </row>
    <row r="51" spans="1:14" x14ac:dyDescent="0.3">
      <c r="A51" s="16" t="s">
        <v>128</v>
      </c>
      <c r="B51" s="17" t="s">
        <v>129</v>
      </c>
      <c r="C51" s="17" t="s">
        <v>59</v>
      </c>
      <c r="D51" s="17" t="s">
        <v>55</v>
      </c>
      <c r="E51" s="8" t="s">
        <v>51</v>
      </c>
      <c r="K51" s="15"/>
      <c r="L51" s="15"/>
      <c r="M51" s="15"/>
      <c r="N51" s="15"/>
    </row>
    <row r="52" spans="1:14" x14ac:dyDescent="0.3">
      <c r="A52" s="16" t="s">
        <v>646</v>
      </c>
      <c r="B52" s="17" t="s">
        <v>647</v>
      </c>
      <c r="C52" s="17" t="s">
        <v>54</v>
      </c>
      <c r="D52" s="17" t="s">
        <v>55</v>
      </c>
      <c r="E52" s="8" t="s">
        <v>56</v>
      </c>
      <c r="K52" s="15"/>
      <c r="L52" s="15"/>
      <c r="M52" s="15"/>
      <c r="N52" s="15"/>
    </row>
    <row r="53" spans="1:14" x14ac:dyDescent="0.3">
      <c r="A53" s="12" t="s">
        <v>130</v>
      </c>
      <c r="B53" s="13" t="s">
        <v>131</v>
      </c>
      <c r="C53" s="13" t="s">
        <v>59</v>
      </c>
      <c r="D53" s="13" t="s">
        <v>55</v>
      </c>
      <c r="E53" s="8" t="s">
        <v>51</v>
      </c>
      <c r="K53" s="15"/>
      <c r="L53" s="15"/>
      <c r="M53" s="15"/>
      <c r="N53" s="15"/>
    </row>
    <row r="54" spans="1:14" x14ac:dyDescent="0.3">
      <c r="A54" s="12" t="s">
        <v>132</v>
      </c>
      <c r="B54" s="13" t="s">
        <v>133</v>
      </c>
      <c r="C54" s="13" t="s">
        <v>72</v>
      </c>
      <c r="D54" s="13" t="s">
        <v>55</v>
      </c>
      <c r="E54" s="8" t="s">
        <v>56</v>
      </c>
      <c r="K54" s="15"/>
      <c r="L54" s="15"/>
      <c r="M54" s="15"/>
      <c r="N54" s="15"/>
    </row>
    <row r="55" spans="1:14" x14ac:dyDescent="0.3">
      <c r="A55" s="12" t="s">
        <v>134</v>
      </c>
      <c r="B55" s="14" t="s">
        <v>135</v>
      </c>
      <c r="C55" s="13" t="s">
        <v>59</v>
      </c>
      <c r="D55" s="13" t="s">
        <v>60</v>
      </c>
      <c r="E55" s="8" t="s">
        <v>51</v>
      </c>
      <c r="K55" s="15"/>
      <c r="L55" s="15"/>
      <c r="M55" s="15"/>
      <c r="N55" s="15"/>
    </row>
    <row r="56" spans="1:14" x14ac:dyDescent="0.3">
      <c r="A56" s="12" t="s">
        <v>138</v>
      </c>
      <c r="B56" s="14" t="s">
        <v>139</v>
      </c>
      <c r="C56" s="13" t="s">
        <v>54</v>
      </c>
      <c r="D56" s="13" t="s">
        <v>55</v>
      </c>
      <c r="E56" s="8" t="s">
        <v>56</v>
      </c>
      <c r="K56" s="15"/>
      <c r="L56" s="15"/>
      <c r="M56" s="15"/>
      <c r="N56" s="15"/>
    </row>
    <row r="57" spans="1:14" x14ac:dyDescent="0.3">
      <c r="A57" s="12" t="s">
        <v>136</v>
      </c>
      <c r="B57" s="14" t="s">
        <v>137</v>
      </c>
      <c r="C57" s="13" t="s">
        <v>92</v>
      </c>
      <c r="D57" s="13" t="s">
        <v>55</v>
      </c>
      <c r="E57" s="8" t="s">
        <v>56</v>
      </c>
      <c r="K57" s="15"/>
      <c r="L57" s="15"/>
      <c r="M57" s="15"/>
      <c r="N57" s="15"/>
    </row>
    <row r="58" spans="1:14" x14ac:dyDescent="0.3">
      <c r="A58" s="12" t="s">
        <v>140</v>
      </c>
      <c r="B58" s="14" t="s">
        <v>141</v>
      </c>
      <c r="C58" s="13" t="s">
        <v>54</v>
      </c>
      <c r="D58" s="13" t="s">
        <v>55</v>
      </c>
      <c r="E58" s="8" t="s">
        <v>56</v>
      </c>
      <c r="K58" s="15"/>
      <c r="L58" s="15"/>
      <c r="M58" s="15"/>
      <c r="N58" s="15"/>
    </row>
    <row r="59" spans="1:14" x14ac:dyDescent="0.3">
      <c r="A59" s="12" t="s">
        <v>142</v>
      </c>
      <c r="B59" s="14" t="s">
        <v>143</v>
      </c>
      <c r="C59" s="13" t="s">
        <v>59</v>
      </c>
      <c r="D59" s="13" t="s">
        <v>60</v>
      </c>
      <c r="E59" s="8" t="s">
        <v>56</v>
      </c>
      <c r="K59" s="15"/>
      <c r="L59" s="15"/>
      <c r="M59" s="15"/>
      <c r="N59" s="15"/>
    </row>
    <row r="60" spans="1:14" x14ac:dyDescent="0.3">
      <c r="A60" s="12" t="s">
        <v>144</v>
      </c>
      <c r="B60" s="14" t="s">
        <v>145</v>
      </c>
      <c r="C60" s="13" t="s">
        <v>92</v>
      </c>
      <c r="D60" s="13" t="s">
        <v>60</v>
      </c>
      <c r="E60" s="8" t="s">
        <v>51</v>
      </c>
      <c r="K60" s="15"/>
      <c r="L60" s="15"/>
      <c r="M60" s="15"/>
      <c r="N60" s="15"/>
    </row>
    <row r="61" spans="1:14" x14ac:dyDescent="0.3">
      <c r="A61" s="12" t="s">
        <v>146</v>
      </c>
      <c r="B61" s="14" t="s">
        <v>147</v>
      </c>
      <c r="C61" s="13" t="s">
        <v>59</v>
      </c>
      <c r="D61" s="13" t="s">
        <v>60</v>
      </c>
      <c r="E61" s="8" t="s">
        <v>56</v>
      </c>
      <c r="K61" s="15"/>
      <c r="L61" s="15"/>
      <c r="M61" s="15"/>
      <c r="N61" s="15"/>
    </row>
    <row r="62" spans="1:14" x14ac:dyDescent="0.3">
      <c r="A62" s="12" t="s">
        <v>148</v>
      </c>
      <c r="B62" s="14" t="s">
        <v>149</v>
      </c>
      <c r="C62" s="13" t="s">
        <v>54</v>
      </c>
      <c r="D62" s="13" t="s">
        <v>55</v>
      </c>
      <c r="E62" s="8" t="s">
        <v>51</v>
      </c>
      <c r="K62" s="15"/>
      <c r="L62" s="15"/>
      <c r="M62" s="15"/>
      <c r="N62" s="15"/>
    </row>
    <row r="63" spans="1:14" x14ac:dyDescent="0.3">
      <c r="A63" s="12" t="s">
        <v>665</v>
      </c>
      <c r="B63" s="14" t="s">
        <v>668</v>
      </c>
      <c r="C63" s="13" t="s">
        <v>59</v>
      </c>
      <c r="D63" s="13" t="s">
        <v>55</v>
      </c>
      <c r="E63" s="8" t="s">
        <v>56</v>
      </c>
      <c r="K63" s="15"/>
      <c r="L63" s="15"/>
      <c r="M63" s="15"/>
      <c r="N63" s="15"/>
    </row>
    <row r="64" spans="1:14" x14ac:dyDescent="0.3">
      <c r="A64" s="12" t="s">
        <v>708</v>
      </c>
      <c r="B64" s="14" t="s">
        <v>709</v>
      </c>
      <c r="C64" s="13" t="s">
        <v>114</v>
      </c>
      <c r="D64" s="13" t="s">
        <v>55</v>
      </c>
      <c r="E64" s="8" t="s">
        <v>56</v>
      </c>
      <c r="K64" s="15"/>
      <c r="L64" s="15"/>
      <c r="M64" s="15"/>
      <c r="N64" s="15"/>
    </row>
    <row r="65" spans="1:14" x14ac:dyDescent="0.3">
      <c r="A65" s="12" t="s">
        <v>606</v>
      </c>
      <c r="B65" s="14" t="s">
        <v>607</v>
      </c>
      <c r="C65" s="13" t="s">
        <v>608</v>
      </c>
      <c r="D65" s="13" t="s">
        <v>55</v>
      </c>
      <c r="E65" s="8" t="s">
        <v>56</v>
      </c>
      <c r="K65" s="15"/>
      <c r="L65" s="15"/>
      <c r="M65" s="15"/>
      <c r="N65" s="15"/>
    </row>
    <row r="66" spans="1:14" x14ac:dyDescent="0.3">
      <c r="A66" s="12" t="s">
        <v>652</v>
      </c>
      <c r="B66" s="14" t="s">
        <v>653</v>
      </c>
      <c r="C66" s="13" t="s">
        <v>54</v>
      </c>
      <c r="D66" s="13" t="s">
        <v>55</v>
      </c>
      <c r="E66" s="8" t="s">
        <v>56</v>
      </c>
      <c r="K66" s="15"/>
      <c r="L66" s="15"/>
      <c r="M66" s="15"/>
      <c r="N66" s="15"/>
    </row>
    <row r="67" spans="1:14" x14ac:dyDescent="0.3">
      <c r="A67" s="12" t="s">
        <v>150</v>
      </c>
      <c r="B67" s="13" t="s">
        <v>151</v>
      </c>
      <c r="C67" s="13" t="s">
        <v>59</v>
      </c>
      <c r="D67" s="13" t="s">
        <v>55</v>
      </c>
      <c r="E67" s="8" t="s">
        <v>56</v>
      </c>
      <c r="K67" s="15"/>
      <c r="L67" s="15"/>
      <c r="M67" s="15"/>
      <c r="N67" s="15"/>
    </row>
    <row r="68" spans="1:14" x14ac:dyDescent="0.3">
      <c r="A68" s="12" t="s">
        <v>152</v>
      </c>
      <c r="B68" s="13" t="s">
        <v>153</v>
      </c>
      <c r="C68" s="13" t="s">
        <v>54</v>
      </c>
      <c r="D68" s="13" t="s">
        <v>55</v>
      </c>
      <c r="E68" s="8" t="s">
        <v>56</v>
      </c>
      <c r="K68" s="15"/>
      <c r="L68" s="15"/>
      <c r="M68" s="15"/>
      <c r="N68" s="15"/>
    </row>
    <row r="69" spans="1:14" x14ac:dyDescent="0.3">
      <c r="A69" s="12" t="s">
        <v>154</v>
      </c>
      <c r="B69" s="13" t="s">
        <v>155</v>
      </c>
      <c r="C69" s="13" t="s">
        <v>92</v>
      </c>
      <c r="D69" s="13" t="s">
        <v>55</v>
      </c>
      <c r="E69" s="8" t="s">
        <v>56</v>
      </c>
      <c r="K69" s="15"/>
      <c r="L69" s="15"/>
      <c r="M69" s="15"/>
      <c r="N69" s="15"/>
    </row>
    <row r="70" spans="1:14" x14ac:dyDescent="0.3">
      <c r="A70" s="16" t="s">
        <v>156</v>
      </c>
      <c r="B70" s="17" t="s">
        <v>157</v>
      </c>
      <c r="C70" s="17" t="s">
        <v>59</v>
      </c>
      <c r="D70" s="17" t="s">
        <v>55</v>
      </c>
      <c r="E70" s="8" t="s">
        <v>51</v>
      </c>
      <c r="K70" s="15"/>
      <c r="L70" s="15"/>
      <c r="M70" s="15"/>
      <c r="N70" s="15"/>
    </row>
    <row r="71" spans="1:14" x14ac:dyDescent="0.3">
      <c r="A71" s="16" t="s">
        <v>776</v>
      </c>
      <c r="B71" s="17" t="s">
        <v>777</v>
      </c>
      <c r="C71" s="17" t="s">
        <v>54</v>
      </c>
      <c r="D71" s="17" t="s">
        <v>55</v>
      </c>
      <c r="E71" s="8" t="s">
        <v>56</v>
      </c>
      <c r="F71" s="65"/>
      <c r="K71" s="15"/>
      <c r="L71" s="15"/>
      <c r="M71" s="15"/>
      <c r="N71" s="15"/>
    </row>
    <row r="72" spans="1:14" x14ac:dyDescent="0.3">
      <c r="A72" s="16" t="s">
        <v>158</v>
      </c>
      <c r="B72" s="17" t="s">
        <v>159</v>
      </c>
      <c r="C72" s="17" t="s">
        <v>59</v>
      </c>
      <c r="D72" s="17" t="s">
        <v>55</v>
      </c>
      <c r="E72" s="8" t="s">
        <v>51</v>
      </c>
      <c r="K72" s="15"/>
      <c r="L72" s="15"/>
      <c r="M72" s="15"/>
      <c r="N72" s="15"/>
    </row>
    <row r="73" spans="1:14" x14ac:dyDescent="0.3">
      <c r="A73" s="16" t="s">
        <v>160</v>
      </c>
      <c r="B73" s="17" t="s">
        <v>161</v>
      </c>
      <c r="C73" s="17" t="s">
        <v>59</v>
      </c>
      <c r="D73" s="17" t="s">
        <v>55</v>
      </c>
      <c r="E73" s="8" t="s">
        <v>56</v>
      </c>
      <c r="K73" s="15"/>
      <c r="L73" s="15"/>
      <c r="M73" s="15"/>
      <c r="N73" s="15"/>
    </row>
    <row r="74" spans="1:14" x14ac:dyDescent="0.3">
      <c r="A74" s="16" t="s">
        <v>162</v>
      </c>
      <c r="B74" s="17" t="s">
        <v>163</v>
      </c>
      <c r="C74" s="17" t="s">
        <v>59</v>
      </c>
      <c r="D74" s="17" t="s">
        <v>55</v>
      </c>
      <c r="E74" s="8" t="s">
        <v>51</v>
      </c>
      <c r="K74" s="15"/>
      <c r="L74" s="15"/>
      <c r="M74" s="15"/>
      <c r="N74" s="15"/>
    </row>
    <row r="75" spans="1:14" x14ac:dyDescent="0.3">
      <c r="A75" s="16" t="s">
        <v>642</v>
      </c>
      <c r="B75" s="17" t="s">
        <v>643</v>
      </c>
      <c r="C75" s="17" t="s">
        <v>59</v>
      </c>
      <c r="D75" s="17" t="s">
        <v>55</v>
      </c>
      <c r="E75" s="8" t="s">
        <v>56</v>
      </c>
      <c r="K75" s="15"/>
      <c r="L75" s="15"/>
      <c r="M75" s="15"/>
      <c r="N75" s="15"/>
    </row>
    <row r="76" spans="1:14" x14ac:dyDescent="0.3">
      <c r="A76" s="16" t="s">
        <v>166</v>
      </c>
      <c r="B76" s="17" t="s">
        <v>167</v>
      </c>
      <c r="C76" s="17" t="s">
        <v>59</v>
      </c>
      <c r="D76" s="17" t="s">
        <v>55</v>
      </c>
      <c r="E76" s="8" t="s">
        <v>51</v>
      </c>
      <c r="K76" s="15"/>
      <c r="L76" s="15"/>
      <c r="M76" s="15"/>
      <c r="N76" s="15"/>
    </row>
    <row r="77" spans="1:14" x14ac:dyDescent="0.3">
      <c r="A77" s="16" t="s">
        <v>763</v>
      </c>
      <c r="B77" s="17" t="s">
        <v>764</v>
      </c>
      <c r="C77" s="17" t="s">
        <v>92</v>
      </c>
      <c r="D77" s="17" t="s">
        <v>55</v>
      </c>
      <c r="E77" s="8" t="s">
        <v>56</v>
      </c>
      <c r="K77" s="15"/>
      <c r="L77" s="15"/>
      <c r="M77" s="15"/>
      <c r="N77" s="15"/>
    </row>
    <row r="78" spans="1:14" x14ac:dyDescent="0.3">
      <c r="A78" s="12" t="s">
        <v>164</v>
      </c>
      <c r="B78" s="14" t="s">
        <v>165</v>
      </c>
      <c r="C78" s="13" t="s">
        <v>54</v>
      </c>
      <c r="D78" s="13" t="s">
        <v>55</v>
      </c>
      <c r="E78" s="8" t="s">
        <v>51</v>
      </c>
      <c r="K78" s="15"/>
      <c r="L78" s="15"/>
      <c r="M78" s="15"/>
      <c r="N78" s="15"/>
    </row>
    <row r="79" spans="1:14" x14ac:dyDescent="0.3">
      <c r="A79" s="16" t="s">
        <v>754</v>
      </c>
      <c r="B79" s="17" t="s">
        <v>755</v>
      </c>
      <c r="C79" s="17" t="s">
        <v>744</v>
      </c>
      <c r="D79" s="17" t="s">
        <v>55</v>
      </c>
      <c r="E79" s="8" t="s">
        <v>56</v>
      </c>
      <c r="K79" s="15"/>
      <c r="L79" s="15"/>
      <c r="M79" s="15"/>
      <c r="N79" s="15"/>
    </row>
    <row r="80" spans="1:14" x14ac:dyDescent="0.3">
      <c r="A80" s="16" t="s">
        <v>634</v>
      </c>
      <c r="B80" s="17" t="s">
        <v>635</v>
      </c>
      <c r="C80" s="17" t="s">
        <v>54</v>
      </c>
      <c r="D80" s="17" t="s">
        <v>55</v>
      </c>
      <c r="E80" s="8" t="s">
        <v>56</v>
      </c>
      <c r="K80" s="15"/>
      <c r="L80" s="15"/>
      <c r="M80" s="15"/>
      <c r="N80" s="15"/>
    </row>
    <row r="81" spans="1:14" x14ac:dyDescent="0.3">
      <c r="A81" s="12" t="s">
        <v>168</v>
      </c>
      <c r="B81" s="13" t="s">
        <v>169</v>
      </c>
      <c r="C81" s="13" t="s">
        <v>59</v>
      </c>
      <c r="D81" s="13" t="s">
        <v>60</v>
      </c>
      <c r="E81" s="8" t="s">
        <v>56</v>
      </c>
      <c r="K81" s="15"/>
      <c r="L81" s="15"/>
      <c r="M81" s="15"/>
      <c r="N81" s="15"/>
    </row>
    <row r="82" spans="1:14" x14ac:dyDescent="0.3">
      <c r="A82" s="12" t="s">
        <v>170</v>
      </c>
      <c r="B82" s="14" t="s">
        <v>171</v>
      </c>
      <c r="C82" s="13" t="s">
        <v>92</v>
      </c>
      <c r="D82" s="13" t="s">
        <v>60</v>
      </c>
      <c r="E82" s="8" t="s">
        <v>51</v>
      </c>
      <c r="K82" s="15"/>
      <c r="L82" s="15"/>
      <c r="M82" s="15"/>
      <c r="N82" s="15"/>
    </row>
    <row r="83" spans="1:14" x14ac:dyDescent="0.3">
      <c r="A83" s="12" t="s">
        <v>174</v>
      </c>
      <c r="B83" s="14" t="s">
        <v>175</v>
      </c>
      <c r="C83" s="17" t="s">
        <v>59</v>
      </c>
      <c r="D83" s="17" t="s">
        <v>55</v>
      </c>
      <c r="E83" s="8" t="s">
        <v>56</v>
      </c>
      <c r="K83" s="15"/>
      <c r="L83" s="15"/>
      <c r="M83" s="15"/>
      <c r="N83" s="15"/>
    </row>
    <row r="84" spans="1:14" x14ac:dyDescent="0.3">
      <c r="A84" s="12" t="s">
        <v>172</v>
      </c>
      <c r="B84" s="14" t="s">
        <v>173</v>
      </c>
      <c r="C84" s="13" t="s">
        <v>59</v>
      </c>
      <c r="D84" s="13" t="s">
        <v>55</v>
      </c>
      <c r="E84" s="8" t="s">
        <v>56</v>
      </c>
      <c r="K84" s="15"/>
      <c r="L84" s="15"/>
      <c r="M84" s="15"/>
      <c r="N84" s="15"/>
    </row>
    <row r="85" spans="1:14" x14ac:dyDescent="0.3">
      <c r="A85" s="12" t="s">
        <v>176</v>
      </c>
      <c r="B85" s="14" t="s">
        <v>177</v>
      </c>
      <c r="C85" s="17" t="s">
        <v>72</v>
      </c>
      <c r="D85" s="17" t="s">
        <v>55</v>
      </c>
      <c r="E85" s="8" t="s">
        <v>56</v>
      </c>
      <c r="K85" s="15"/>
      <c r="L85" s="15"/>
      <c r="M85" s="15"/>
      <c r="N85" s="15"/>
    </row>
    <row r="86" spans="1:14" x14ac:dyDescent="0.3">
      <c r="A86" s="12" t="s">
        <v>178</v>
      </c>
      <c r="B86" s="14" t="s">
        <v>179</v>
      </c>
      <c r="C86" s="17" t="s">
        <v>92</v>
      </c>
      <c r="D86" s="17" t="s">
        <v>55</v>
      </c>
      <c r="E86" s="8" t="s">
        <v>51</v>
      </c>
      <c r="K86" s="15"/>
      <c r="L86" s="15"/>
      <c r="M86" s="15"/>
      <c r="N86" s="15"/>
    </row>
    <row r="87" spans="1:14" x14ac:dyDescent="0.3">
      <c r="A87" s="16" t="s">
        <v>628</v>
      </c>
      <c r="B87" s="17" t="s">
        <v>629</v>
      </c>
      <c r="C87" s="17" t="s">
        <v>59</v>
      </c>
      <c r="D87" s="17" t="s">
        <v>55</v>
      </c>
      <c r="E87" s="8" t="s">
        <v>56</v>
      </c>
      <c r="K87" s="15"/>
      <c r="L87" s="15"/>
      <c r="M87" s="15"/>
      <c r="N87" s="15"/>
    </row>
    <row r="88" spans="1:14" x14ac:dyDescent="0.3">
      <c r="A88" s="16" t="s">
        <v>180</v>
      </c>
      <c r="B88" s="17" t="s">
        <v>181</v>
      </c>
      <c r="C88" s="17" t="s">
        <v>59</v>
      </c>
      <c r="D88" s="17" t="s">
        <v>55</v>
      </c>
      <c r="E88" s="8" t="s">
        <v>56</v>
      </c>
      <c r="K88" s="15"/>
      <c r="L88" s="15"/>
      <c r="M88" s="15"/>
      <c r="N88" s="15"/>
    </row>
    <row r="89" spans="1:14" x14ac:dyDescent="0.3">
      <c r="A89" s="16" t="s">
        <v>182</v>
      </c>
      <c r="B89" s="17" t="s">
        <v>183</v>
      </c>
      <c r="C89" s="17" t="s">
        <v>63</v>
      </c>
      <c r="D89" s="17" t="s">
        <v>55</v>
      </c>
      <c r="E89" s="8" t="s">
        <v>56</v>
      </c>
      <c r="K89" s="15"/>
      <c r="L89" s="15"/>
      <c r="M89" s="15"/>
      <c r="N89" s="15"/>
    </row>
    <row r="90" spans="1:14" x14ac:dyDescent="0.3">
      <c r="A90" s="16" t="s">
        <v>184</v>
      </c>
      <c r="B90" s="17" t="s">
        <v>185</v>
      </c>
      <c r="C90" s="17" t="s">
        <v>59</v>
      </c>
      <c r="D90" s="17" t="s">
        <v>55</v>
      </c>
      <c r="E90" s="8" t="s">
        <v>51</v>
      </c>
      <c r="K90" s="15"/>
      <c r="L90" s="15"/>
      <c r="M90" s="15"/>
      <c r="N90" s="15"/>
    </row>
    <row r="91" spans="1:14" x14ac:dyDescent="0.3">
      <c r="A91" s="12" t="s">
        <v>186</v>
      </c>
      <c r="B91" s="13" t="s">
        <v>187</v>
      </c>
      <c r="C91" s="13" t="s">
        <v>59</v>
      </c>
      <c r="D91" s="13" t="s">
        <v>55</v>
      </c>
      <c r="E91" s="8" t="s">
        <v>51</v>
      </c>
      <c r="K91" s="15"/>
      <c r="L91" s="15"/>
      <c r="M91" s="15"/>
      <c r="N91" s="15"/>
    </row>
    <row r="92" spans="1:14" x14ac:dyDescent="0.3">
      <c r="A92" s="16" t="s">
        <v>188</v>
      </c>
      <c r="B92" s="17" t="s">
        <v>189</v>
      </c>
      <c r="C92" s="17" t="s">
        <v>59</v>
      </c>
      <c r="D92" s="17" t="s">
        <v>55</v>
      </c>
      <c r="E92" s="8" t="s">
        <v>51</v>
      </c>
      <c r="K92" s="15"/>
      <c r="L92" s="15"/>
      <c r="M92" s="15"/>
      <c r="N92" s="15"/>
    </row>
    <row r="93" spans="1:14" x14ac:dyDescent="0.3">
      <c r="A93" s="16" t="s">
        <v>190</v>
      </c>
      <c r="B93" s="17" t="s">
        <v>191</v>
      </c>
      <c r="C93" s="17" t="s">
        <v>63</v>
      </c>
      <c r="D93" s="17" t="s">
        <v>55</v>
      </c>
      <c r="E93" s="8" t="s">
        <v>56</v>
      </c>
      <c r="K93" s="15"/>
      <c r="L93" s="15"/>
      <c r="M93" s="15"/>
      <c r="N93" s="15"/>
    </row>
    <row r="94" spans="1:14" x14ac:dyDescent="0.3">
      <c r="A94" s="16" t="s">
        <v>194</v>
      </c>
      <c r="B94" s="17" t="s">
        <v>195</v>
      </c>
      <c r="C94" s="17" t="s">
        <v>59</v>
      </c>
      <c r="D94" s="17" t="s">
        <v>55</v>
      </c>
      <c r="E94" s="8" t="s">
        <v>56</v>
      </c>
      <c r="K94" s="15"/>
      <c r="L94" s="15"/>
      <c r="M94" s="15"/>
      <c r="N94" s="15"/>
    </row>
    <row r="95" spans="1:14" x14ac:dyDescent="0.3">
      <c r="A95" s="16" t="s">
        <v>192</v>
      </c>
      <c r="B95" s="17" t="s">
        <v>193</v>
      </c>
      <c r="C95" s="17" t="s">
        <v>59</v>
      </c>
      <c r="D95" s="17" t="s">
        <v>55</v>
      </c>
      <c r="E95" s="8" t="s">
        <v>51</v>
      </c>
      <c r="K95" s="15"/>
      <c r="L95" s="15"/>
      <c r="M95" s="15"/>
      <c r="N95" s="15"/>
    </row>
    <row r="96" spans="1:14" x14ac:dyDescent="0.3">
      <c r="A96" s="12" t="s">
        <v>202</v>
      </c>
      <c r="B96" s="13" t="s">
        <v>203</v>
      </c>
      <c r="C96" s="13" t="s">
        <v>59</v>
      </c>
      <c r="D96" s="13" t="s">
        <v>55</v>
      </c>
      <c r="E96" s="8" t="s">
        <v>51</v>
      </c>
      <c r="K96" s="15"/>
      <c r="L96" s="15"/>
      <c r="M96" s="15"/>
      <c r="N96" s="15"/>
    </row>
    <row r="97" spans="1:14" x14ac:dyDescent="0.3">
      <c r="A97" s="16" t="s">
        <v>196</v>
      </c>
      <c r="B97" s="17" t="s">
        <v>197</v>
      </c>
      <c r="C97" s="17" t="s">
        <v>54</v>
      </c>
      <c r="D97" s="17" t="s">
        <v>60</v>
      </c>
      <c r="E97" s="8" t="s">
        <v>56</v>
      </c>
      <c r="K97" s="15"/>
      <c r="L97" s="15"/>
      <c r="M97" s="15"/>
      <c r="N97" s="15"/>
    </row>
    <row r="98" spans="1:14" x14ac:dyDescent="0.3">
      <c r="A98" s="12" t="s">
        <v>198</v>
      </c>
      <c r="B98" s="14" t="s">
        <v>199</v>
      </c>
      <c r="C98" s="13" t="s">
        <v>54</v>
      </c>
      <c r="D98" s="13" t="s">
        <v>60</v>
      </c>
      <c r="E98" s="8" t="s">
        <v>56</v>
      </c>
      <c r="K98" s="15"/>
      <c r="L98" s="15"/>
      <c r="M98" s="15"/>
      <c r="N98" s="15"/>
    </row>
    <row r="99" spans="1:14" x14ac:dyDescent="0.3">
      <c r="A99" s="12" t="s">
        <v>200</v>
      </c>
      <c r="B99" s="14" t="s">
        <v>201</v>
      </c>
      <c r="C99" s="13" t="s">
        <v>59</v>
      </c>
      <c r="D99" s="13" t="s">
        <v>60</v>
      </c>
      <c r="E99" s="8" t="s">
        <v>56</v>
      </c>
      <c r="K99" s="15"/>
      <c r="L99" s="15"/>
      <c r="M99" s="15"/>
      <c r="N99" s="15"/>
    </row>
    <row r="100" spans="1:14" x14ac:dyDescent="0.3">
      <c r="A100" s="16" t="s">
        <v>654</v>
      </c>
      <c r="B100" s="17" t="s">
        <v>655</v>
      </c>
      <c r="C100" s="17" t="s">
        <v>59</v>
      </c>
      <c r="D100" s="17" t="s">
        <v>60</v>
      </c>
      <c r="E100" s="8" t="s">
        <v>51</v>
      </c>
      <c r="K100" s="15"/>
      <c r="L100" s="15"/>
      <c r="M100" s="15"/>
      <c r="N100" s="15"/>
    </row>
    <row r="101" spans="1:14" x14ac:dyDescent="0.3">
      <c r="A101" s="12" t="s">
        <v>204</v>
      </c>
      <c r="B101" s="13" t="s">
        <v>205</v>
      </c>
      <c r="C101" s="13" t="s">
        <v>206</v>
      </c>
      <c r="D101" s="13" t="s">
        <v>60</v>
      </c>
      <c r="E101" s="8" t="s">
        <v>51</v>
      </c>
      <c r="K101" s="15"/>
      <c r="L101" s="15"/>
      <c r="M101" s="15"/>
      <c r="N101" s="15"/>
    </row>
    <row r="102" spans="1:14" x14ac:dyDescent="0.3">
      <c r="A102" s="12" t="s">
        <v>207</v>
      </c>
      <c r="B102" s="13" t="s">
        <v>208</v>
      </c>
      <c r="C102" s="13" t="s">
        <v>59</v>
      </c>
      <c r="D102" s="13" t="s">
        <v>55</v>
      </c>
      <c r="E102" s="8" t="s">
        <v>56</v>
      </c>
      <c r="K102" s="15"/>
      <c r="L102" s="15"/>
      <c r="M102" s="15"/>
      <c r="N102" s="15"/>
    </row>
    <row r="103" spans="1:14" x14ac:dyDescent="0.3">
      <c r="A103" s="12" t="s">
        <v>712</v>
      </c>
      <c r="B103" s="13" t="s">
        <v>713</v>
      </c>
      <c r="C103" s="13" t="s">
        <v>114</v>
      </c>
      <c r="D103" s="13" t="s">
        <v>55</v>
      </c>
      <c r="E103" s="8" t="s">
        <v>56</v>
      </c>
      <c r="K103" s="15"/>
      <c r="L103" s="15"/>
      <c r="M103" s="15"/>
      <c r="N103" s="15"/>
    </row>
    <row r="104" spans="1:14" x14ac:dyDescent="0.3">
      <c r="A104" s="12" t="s">
        <v>211</v>
      </c>
      <c r="B104" s="14" t="s">
        <v>212</v>
      </c>
      <c r="C104" s="13" t="s">
        <v>54</v>
      </c>
      <c r="D104" s="13" t="s">
        <v>55</v>
      </c>
      <c r="E104" s="8" t="s">
        <v>56</v>
      </c>
      <c r="K104" s="15"/>
      <c r="L104" s="15"/>
      <c r="M104" s="15"/>
      <c r="N104" s="15"/>
    </row>
    <row r="105" spans="1:14" x14ac:dyDescent="0.3">
      <c r="A105" s="12" t="s">
        <v>732</v>
      </c>
      <c r="B105" s="14" t="s">
        <v>733</v>
      </c>
      <c r="C105" s="13" t="s">
        <v>59</v>
      </c>
      <c r="D105" s="13" t="s">
        <v>55</v>
      </c>
      <c r="E105" s="8" t="s">
        <v>56</v>
      </c>
      <c r="K105" s="15"/>
      <c r="L105" s="15"/>
      <c r="M105" s="15"/>
      <c r="N105" s="15"/>
    </row>
    <row r="106" spans="1:14" x14ac:dyDescent="0.3">
      <c r="A106" s="12" t="s">
        <v>209</v>
      </c>
      <c r="B106" s="14" t="s">
        <v>210</v>
      </c>
      <c r="C106" s="13" t="s">
        <v>54</v>
      </c>
      <c r="D106" s="13" t="s">
        <v>55</v>
      </c>
      <c r="E106" s="8" t="s">
        <v>56</v>
      </c>
      <c r="K106" s="15"/>
      <c r="L106" s="15"/>
      <c r="M106" s="15"/>
      <c r="N106" s="15"/>
    </row>
    <row r="107" spans="1:14" x14ac:dyDescent="0.3">
      <c r="A107" s="12" t="s">
        <v>213</v>
      </c>
      <c r="B107" s="14" t="s">
        <v>214</v>
      </c>
      <c r="C107" s="13" t="s">
        <v>215</v>
      </c>
      <c r="D107" s="13" t="s">
        <v>60</v>
      </c>
      <c r="E107" s="8" t="s">
        <v>56</v>
      </c>
      <c r="K107" s="15"/>
      <c r="L107" s="15"/>
      <c r="M107" s="15"/>
      <c r="N107" s="15"/>
    </row>
    <row r="108" spans="1:14" x14ac:dyDescent="0.3">
      <c r="A108" s="12" t="s">
        <v>728</v>
      </c>
      <c r="B108" s="14" t="s">
        <v>729</v>
      </c>
      <c r="C108" s="13" t="s">
        <v>54</v>
      </c>
      <c r="D108" s="13" t="s">
        <v>55</v>
      </c>
      <c r="E108" s="8" t="s">
        <v>56</v>
      </c>
      <c r="K108" s="15"/>
      <c r="L108" s="15"/>
      <c r="M108" s="15"/>
      <c r="N108" s="15"/>
    </row>
    <row r="109" spans="1:14" x14ac:dyDescent="0.3">
      <c r="A109" s="12" t="s">
        <v>216</v>
      </c>
      <c r="B109" s="14" t="s">
        <v>217</v>
      </c>
      <c r="C109" s="13" t="s">
        <v>54</v>
      </c>
      <c r="D109" s="13" t="s">
        <v>60</v>
      </c>
      <c r="E109" s="8" t="s">
        <v>51</v>
      </c>
      <c r="K109" s="15"/>
      <c r="L109" s="15"/>
      <c r="M109" s="15"/>
      <c r="N109" s="15"/>
    </row>
    <row r="110" spans="1:14" x14ac:dyDescent="0.3">
      <c r="A110" s="12" t="s">
        <v>218</v>
      </c>
      <c r="B110" s="13" t="s">
        <v>219</v>
      </c>
      <c r="C110" s="13" t="s">
        <v>54</v>
      </c>
      <c r="D110" s="13" t="s">
        <v>60</v>
      </c>
      <c r="E110" s="8" t="s">
        <v>56</v>
      </c>
      <c r="K110" s="15"/>
      <c r="L110" s="15"/>
      <c r="M110" s="15"/>
      <c r="N110" s="15"/>
    </row>
    <row r="111" spans="1:14" x14ac:dyDescent="0.3">
      <c r="A111" s="12" t="s">
        <v>220</v>
      </c>
      <c r="B111" s="14" t="s">
        <v>221</v>
      </c>
      <c r="C111" s="13" t="s">
        <v>206</v>
      </c>
      <c r="D111" s="13" t="s">
        <v>60</v>
      </c>
      <c r="E111" s="8" t="s">
        <v>56</v>
      </c>
      <c r="K111" s="15"/>
      <c r="L111" s="15"/>
      <c r="M111" s="15"/>
      <c r="N111" s="15"/>
    </row>
    <row r="112" spans="1:14" x14ac:dyDescent="0.3">
      <c r="A112" s="12" t="s">
        <v>640</v>
      </c>
      <c r="B112" s="14" t="s">
        <v>641</v>
      </c>
      <c r="C112" s="13" t="s">
        <v>72</v>
      </c>
      <c r="D112" s="13" t="s">
        <v>60</v>
      </c>
      <c r="E112" s="8" t="s">
        <v>56</v>
      </c>
      <c r="K112" s="15"/>
      <c r="L112" s="15"/>
      <c r="M112" s="15"/>
      <c r="N112" s="15"/>
    </row>
    <row r="113" spans="1:14" x14ac:dyDescent="0.3">
      <c r="A113" s="12" t="s">
        <v>222</v>
      </c>
      <c r="B113" s="14" t="s">
        <v>223</v>
      </c>
      <c r="C113" s="13" t="s">
        <v>63</v>
      </c>
      <c r="D113" s="13" t="s">
        <v>60</v>
      </c>
      <c r="E113" s="8" t="s">
        <v>56</v>
      </c>
      <c r="K113" s="15"/>
      <c r="L113" s="15"/>
      <c r="M113" s="15"/>
      <c r="N113" s="15"/>
    </row>
    <row r="114" spans="1:14" x14ac:dyDescent="0.3">
      <c r="A114" s="12" t="s">
        <v>224</v>
      </c>
      <c r="B114" s="14" t="s">
        <v>225</v>
      </c>
      <c r="C114" s="13" t="s">
        <v>59</v>
      </c>
      <c r="D114" s="13" t="s">
        <v>55</v>
      </c>
      <c r="E114" s="8" t="s">
        <v>51</v>
      </c>
      <c r="K114" s="15"/>
      <c r="L114" s="15"/>
      <c r="M114" s="15"/>
      <c r="N114" s="15"/>
    </row>
    <row r="115" spans="1:14" x14ac:dyDescent="0.3">
      <c r="A115" s="12" t="s">
        <v>734</v>
      </c>
      <c r="B115" s="14" t="s">
        <v>735</v>
      </c>
      <c r="C115" s="13" t="s">
        <v>59</v>
      </c>
      <c r="D115" s="13" t="s">
        <v>55</v>
      </c>
      <c r="E115" s="8" t="s">
        <v>56</v>
      </c>
      <c r="K115" s="15"/>
      <c r="L115" s="15"/>
      <c r="M115" s="15"/>
      <c r="N115" s="15"/>
    </row>
    <row r="116" spans="1:14" x14ac:dyDescent="0.3">
      <c r="A116" s="12" t="s">
        <v>226</v>
      </c>
      <c r="B116" s="14" t="s">
        <v>227</v>
      </c>
      <c r="C116" s="13" t="s">
        <v>59</v>
      </c>
      <c r="D116" s="13" t="s">
        <v>55</v>
      </c>
      <c r="E116" s="8" t="s">
        <v>56</v>
      </c>
      <c r="K116" s="15"/>
      <c r="L116" s="15"/>
      <c r="M116" s="15"/>
      <c r="N116" s="15"/>
    </row>
    <row r="117" spans="1:14" x14ac:dyDescent="0.3">
      <c r="A117" s="12" t="s">
        <v>228</v>
      </c>
      <c r="B117" s="13" t="s">
        <v>229</v>
      </c>
      <c r="C117" s="13" t="s">
        <v>54</v>
      </c>
      <c r="D117" s="13" t="s">
        <v>55</v>
      </c>
      <c r="E117" s="8" t="s">
        <v>56</v>
      </c>
      <c r="K117" s="15"/>
      <c r="L117" s="15"/>
      <c r="M117" s="15"/>
      <c r="N117" s="15"/>
    </row>
    <row r="118" spans="1:14" x14ac:dyDescent="0.3">
      <c r="A118" s="12" t="s">
        <v>771</v>
      </c>
      <c r="B118" s="13" t="s">
        <v>772</v>
      </c>
      <c r="C118" s="13" t="s">
        <v>59</v>
      </c>
      <c r="D118" s="13" t="s">
        <v>55</v>
      </c>
      <c r="E118" s="8" t="s">
        <v>56</v>
      </c>
      <c r="K118" s="15"/>
      <c r="L118" s="15"/>
      <c r="M118" s="15"/>
      <c r="N118" s="15"/>
    </row>
    <row r="119" spans="1:14" x14ac:dyDescent="0.3">
      <c r="A119" s="12" t="s">
        <v>230</v>
      </c>
      <c r="B119" s="14" t="s">
        <v>231</v>
      </c>
      <c r="C119" s="13" t="s">
        <v>54</v>
      </c>
      <c r="D119" s="13" t="s">
        <v>55</v>
      </c>
      <c r="E119" s="8" t="s">
        <v>51</v>
      </c>
      <c r="K119" s="15"/>
      <c r="L119" s="15"/>
      <c r="M119" s="15"/>
      <c r="N119" s="15"/>
    </row>
    <row r="120" spans="1:14" x14ac:dyDescent="0.3">
      <c r="A120" s="12" t="s">
        <v>232</v>
      </c>
      <c r="B120" s="13" t="s">
        <v>233</v>
      </c>
      <c r="C120" s="13" t="s">
        <v>59</v>
      </c>
      <c r="D120" s="13" t="s">
        <v>55</v>
      </c>
      <c r="E120" s="8" t="s">
        <v>56</v>
      </c>
      <c r="K120" s="15"/>
      <c r="L120" s="15"/>
      <c r="M120" s="15"/>
      <c r="N120" s="15"/>
    </row>
    <row r="121" spans="1:14" x14ac:dyDescent="0.3">
      <c r="A121" s="12" t="s">
        <v>234</v>
      </c>
      <c r="B121" s="13" t="s">
        <v>235</v>
      </c>
      <c r="C121" s="13" t="s">
        <v>54</v>
      </c>
      <c r="D121" s="13" t="s">
        <v>55</v>
      </c>
      <c r="E121" s="8" t="s">
        <v>51</v>
      </c>
      <c r="K121" s="15"/>
      <c r="L121" s="15"/>
      <c r="M121" s="15"/>
      <c r="N121" s="15"/>
    </row>
    <row r="122" spans="1:14" x14ac:dyDescent="0.3">
      <c r="A122" s="12" t="s">
        <v>236</v>
      </c>
      <c r="B122" s="14" t="s">
        <v>237</v>
      </c>
      <c r="C122" s="13" t="s">
        <v>54</v>
      </c>
      <c r="D122" s="13" t="s">
        <v>55</v>
      </c>
      <c r="E122" s="8" t="s">
        <v>56</v>
      </c>
      <c r="K122" s="15"/>
      <c r="L122" s="15"/>
      <c r="M122" s="15"/>
      <c r="N122" s="15"/>
    </row>
    <row r="123" spans="1:14" x14ac:dyDescent="0.3">
      <c r="A123" s="12" t="s">
        <v>238</v>
      </c>
      <c r="B123" s="14" t="s">
        <v>239</v>
      </c>
      <c r="C123" s="13" t="s">
        <v>59</v>
      </c>
      <c r="D123" s="13" t="s">
        <v>55</v>
      </c>
      <c r="E123" s="8" t="s">
        <v>56</v>
      </c>
      <c r="K123" s="15"/>
      <c r="L123" s="15"/>
      <c r="M123" s="15"/>
      <c r="N123" s="15"/>
    </row>
    <row r="124" spans="1:14" x14ac:dyDescent="0.3">
      <c r="A124" s="12" t="s">
        <v>240</v>
      </c>
      <c r="B124" s="14" t="s">
        <v>241</v>
      </c>
      <c r="C124" s="13" t="s">
        <v>54</v>
      </c>
      <c r="D124" s="13" t="s">
        <v>60</v>
      </c>
      <c r="E124" s="8" t="s">
        <v>51</v>
      </c>
      <c r="K124" s="15"/>
      <c r="L124" s="15"/>
      <c r="M124" s="15"/>
      <c r="N124" s="15"/>
    </row>
    <row r="125" spans="1:14" x14ac:dyDescent="0.3">
      <c r="A125" s="12" t="s">
        <v>242</v>
      </c>
      <c r="B125" s="14" t="s">
        <v>243</v>
      </c>
      <c r="C125" s="13" t="s">
        <v>206</v>
      </c>
      <c r="D125" s="13" t="s">
        <v>60</v>
      </c>
      <c r="E125" s="8" t="s">
        <v>56</v>
      </c>
      <c r="K125" s="15"/>
      <c r="L125" s="15"/>
      <c r="M125" s="15"/>
      <c r="N125" s="15"/>
    </row>
    <row r="126" spans="1:14" x14ac:dyDescent="0.3">
      <c r="A126" s="12" t="s">
        <v>664</v>
      </c>
      <c r="B126" s="14" t="s">
        <v>667</v>
      </c>
      <c r="C126" s="13" t="s">
        <v>59</v>
      </c>
      <c r="D126" s="13" t="s">
        <v>55</v>
      </c>
      <c r="E126" s="8" t="s">
        <v>56</v>
      </c>
      <c r="K126" s="15"/>
      <c r="L126" s="15"/>
      <c r="M126" s="15"/>
      <c r="N126" s="15"/>
    </row>
    <row r="127" spans="1:14" x14ac:dyDescent="0.3">
      <c r="A127" s="12" t="s">
        <v>244</v>
      </c>
      <c r="B127" s="14" t="s">
        <v>245</v>
      </c>
      <c r="C127" s="13" t="s">
        <v>59</v>
      </c>
      <c r="D127" s="13" t="s">
        <v>60</v>
      </c>
      <c r="E127" s="8" t="s">
        <v>56</v>
      </c>
      <c r="K127" s="15"/>
      <c r="L127" s="15"/>
      <c r="M127" s="15"/>
      <c r="N127" s="15"/>
    </row>
    <row r="128" spans="1:14" x14ac:dyDescent="0.3">
      <c r="A128" s="12" t="s">
        <v>246</v>
      </c>
      <c r="B128" s="14" t="s">
        <v>247</v>
      </c>
      <c r="C128" s="13" t="s">
        <v>59</v>
      </c>
      <c r="D128" s="13" t="s">
        <v>55</v>
      </c>
      <c r="E128" s="8" t="s">
        <v>56</v>
      </c>
      <c r="K128" s="15"/>
      <c r="L128" s="15"/>
      <c r="M128" s="15"/>
      <c r="N128" s="15"/>
    </row>
    <row r="129" spans="1:14" x14ac:dyDescent="0.3">
      <c r="A129" s="12" t="s">
        <v>722</v>
      </c>
      <c r="B129" s="14" t="s">
        <v>723</v>
      </c>
      <c r="C129" s="13" t="s">
        <v>54</v>
      </c>
      <c r="D129" s="13" t="s">
        <v>55</v>
      </c>
      <c r="E129" s="8" t="s">
        <v>56</v>
      </c>
      <c r="K129" s="15"/>
      <c r="L129" s="15"/>
      <c r="M129" s="15"/>
      <c r="N129" s="15"/>
    </row>
    <row r="130" spans="1:14" x14ac:dyDescent="0.3">
      <c r="A130" s="12" t="s">
        <v>248</v>
      </c>
      <c r="B130" s="14" t="s">
        <v>249</v>
      </c>
      <c r="C130" s="13" t="s">
        <v>92</v>
      </c>
      <c r="D130" s="13" t="s">
        <v>55</v>
      </c>
      <c r="E130" s="8" t="s">
        <v>56</v>
      </c>
      <c r="K130" s="15"/>
      <c r="L130" s="15"/>
      <c r="M130" s="15"/>
      <c r="N130" s="15"/>
    </row>
    <row r="131" spans="1:14" x14ac:dyDescent="0.3">
      <c r="A131" s="12" t="s">
        <v>250</v>
      </c>
      <c r="B131" s="13" t="s">
        <v>251</v>
      </c>
      <c r="C131" s="13" t="s">
        <v>54</v>
      </c>
      <c r="D131" s="13" t="s">
        <v>55</v>
      </c>
      <c r="E131" s="8" t="s">
        <v>51</v>
      </c>
      <c r="K131" s="15"/>
      <c r="L131" s="15"/>
      <c r="M131" s="15"/>
      <c r="N131" s="15"/>
    </row>
    <row r="132" spans="1:14" x14ac:dyDescent="0.3">
      <c r="A132" s="16" t="s">
        <v>252</v>
      </c>
      <c r="B132" s="17" t="s">
        <v>253</v>
      </c>
      <c r="C132" s="17" t="s">
        <v>63</v>
      </c>
      <c r="D132" s="17" t="s">
        <v>55</v>
      </c>
      <c r="E132" s="8" t="s">
        <v>56</v>
      </c>
      <c r="K132" s="15"/>
      <c r="L132" s="15"/>
      <c r="M132" s="15"/>
      <c r="N132" s="15"/>
    </row>
    <row r="133" spans="1:14" x14ac:dyDescent="0.3">
      <c r="A133" s="18" t="s">
        <v>254</v>
      </c>
      <c r="B133" s="19" t="s">
        <v>255</v>
      </c>
      <c r="C133" s="20" t="s">
        <v>63</v>
      </c>
      <c r="D133" s="20" t="s">
        <v>60</v>
      </c>
      <c r="E133" s="8" t="s">
        <v>56</v>
      </c>
      <c r="K133" s="15"/>
      <c r="L133" s="15"/>
      <c r="M133" s="15"/>
      <c r="N133" s="15"/>
    </row>
    <row r="134" spans="1:14" x14ac:dyDescent="0.3">
      <c r="A134" s="12" t="s">
        <v>256</v>
      </c>
      <c r="B134" s="14" t="s">
        <v>257</v>
      </c>
      <c r="C134" s="13" t="s">
        <v>59</v>
      </c>
      <c r="D134" s="13" t="s">
        <v>55</v>
      </c>
      <c r="E134" s="8" t="s">
        <v>51</v>
      </c>
      <c r="K134" s="15"/>
      <c r="L134" s="15"/>
      <c r="M134" s="15"/>
      <c r="N134" s="15"/>
    </row>
    <row r="135" spans="1:14" x14ac:dyDescent="0.3">
      <c r="A135" s="12" t="s">
        <v>750</v>
      </c>
      <c r="B135" s="14" t="s">
        <v>751</v>
      </c>
      <c r="C135" s="13" t="s">
        <v>744</v>
      </c>
      <c r="D135" s="13" t="s">
        <v>55</v>
      </c>
      <c r="E135" s="8" t="s">
        <v>56</v>
      </c>
      <c r="K135" s="15"/>
      <c r="L135" s="15"/>
      <c r="M135" s="15"/>
      <c r="N135" s="15"/>
    </row>
    <row r="136" spans="1:14" x14ac:dyDescent="0.3">
      <c r="A136" s="12" t="s">
        <v>258</v>
      </c>
      <c r="B136" s="14" t="s">
        <v>259</v>
      </c>
      <c r="C136" s="13" t="s">
        <v>59</v>
      </c>
      <c r="D136" s="13" t="s">
        <v>55</v>
      </c>
      <c r="E136" s="8" t="s">
        <v>56</v>
      </c>
      <c r="K136" s="15"/>
      <c r="L136" s="15"/>
      <c r="M136" s="15"/>
      <c r="N136" s="15"/>
    </row>
    <row r="137" spans="1:14" x14ac:dyDescent="0.3">
      <c r="A137" s="12" t="s">
        <v>710</v>
      </c>
      <c r="B137" s="14" t="s">
        <v>711</v>
      </c>
      <c r="C137" s="13" t="s">
        <v>63</v>
      </c>
      <c r="D137" s="13" t="s">
        <v>55</v>
      </c>
      <c r="E137" s="8" t="s">
        <v>56</v>
      </c>
      <c r="K137" s="15"/>
      <c r="L137" s="15"/>
      <c r="M137" s="15"/>
      <c r="N137" s="15"/>
    </row>
    <row r="138" spans="1:14" x14ac:dyDescent="0.3">
      <c r="A138" s="16" t="s">
        <v>260</v>
      </c>
      <c r="B138" s="17" t="s">
        <v>261</v>
      </c>
      <c r="C138" s="17" t="s">
        <v>59</v>
      </c>
      <c r="D138" s="17" t="s">
        <v>55</v>
      </c>
      <c r="E138" s="8" t="s">
        <v>51</v>
      </c>
      <c r="K138" s="15"/>
      <c r="L138" s="15"/>
      <c r="M138" s="15"/>
      <c r="N138" s="15"/>
    </row>
    <row r="139" spans="1:14" x14ac:dyDescent="0.3">
      <c r="A139" s="16" t="s">
        <v>687</v>
      </c>
      <c r="B139" s="17" t="s">
        <v>688</v>
      </c>
      <c r="C139" s="17" t="s">
        <v>59</v>
      </c>
      <c r="D139" s="17" t="s">
        <v>55</v>
      </c>
      <c r="E139" s="8" t="s">
        <v>56</v>
      </c>
      <c r="K139" s="15"/>
      <c r="L139" s="15"/>
      <c r="M139" s="15"/>
      <c r="N139" s="15"/>
    </row>
    <row r="140" spans="1:14" x14ac:dyDescent="0.3">
      <c r="A140" s="16" t="s">
        <v>262</v>
      </c>
      <c r="B140" s="17" t="s">
        <v>263</v>
      </c>
      <c r="C140" s="17" t="s">
        <v>54</v>
      </c>
      <c r="D140" s="17" t="s">
        <v>60</v>
      </c>
      <c r="E140" s="8" t="s">
        <v>56</v>
      </c>
      <c r="K140" s="15"/>
      <c r="L140" s="15"/>
      <c r="M140" s="15"/>
      <c r="N140" s="15"/>
    </row>
    <row r="141" spans="1:14" x14ac:dyDescent="0.3">
      <c r="A141" s="12" t="s">
        <v>264</v>
      </c>
      <c r="B141" s="13" t="s">
        <v>265</v>
      </c>
      <c r="C141" s="13" t="s">
        <v>54</v>
      </c>
      <c r="D141" s="13" t="s">
        <v>60</v>
      </c>
      <c r="E141" s="8" t="s">
        <v>56</v>
      </c>
      <c r="K141" s="15"/>
      <c r="L141" s="15"/>
      <c r="M141" s="15"/>
      <c r="N141" s="15"/>
    </row>
    <row r="142" spans="1:14" x14ac:dyDescent="0.3">
      <c r="A142" s="12" t="s">
        <v>604</v>
      </c>
      <c r="B142" s="13" t="s">
        <v>605</v>
      </c>
      <c r="C142" s="13" t="s">
        <v>54</v>
      </c>
      <c r="D142" s="13" t="s">
        <v>55</v>
      </c>
      <c r="E142" s="8" t="s">
        <v>56</v>
      </c>
      <c r="K142" s="15"/>
      <c r="L142" s="15"/>
      <c r="M142" s="15"/>
      <c r="N142" s="15"/>
    </row>
    <row r="143" spans="1:14" x14ac:dyDescent="0.3">
      <c r="A143" s="18" t="s">
        <v>266</v>
      </c>
      <c r="B143" s="19" t="s">
        <v>267</v>
      </c>
      <c r="C143" s="20" t="s">
        <v>63</v>
      </c>
      <c r="D143" s="20" t="s">
        <v>55</v>
      </c>
      <c r="E143" s="8" t="s">
        <v>56</v>
      </c>
      <c r="K143" s="15"/>
      <c r="L143" s="15"/>
      <c r="M143" s="15"/>
      <c r="N143" s="15"/>
    </row>
    <row r="144" spans="1:14" x14ac:dyDescent="0.3">
      <c r="A144" s="18" t="s">
        <v>268</v>
      </c>
      <c r="B144" s="19" t="s">
        <v>269</v>
      </c>
      <c r="C144" s="20" t="s">
        <v>59</v>
      </c>
      <c r="D144" s="20" t="s">
        <v>55</v>
      </c>
      <c r="E144" s="8" t="s">
        <v>56</v>
      </c>
      <c r="K144" s="15"/>
      <c r="L144" s="15"/>
      <c r="M144" s="15"/>
      <c r="N144" s="15"/>
    </row>
    <row r="145" spans="1:14" x14ac:dyDescent="0.3">
      <c r="A145" s="18" t="s">
        <v>746</v>
      </c>
      <c r="B145" s="19" t="s">
        <v>747</v>
      </c>
      <c r="C145" s="20" t="s">
        <v>744</v>
      </c>
      <c r="D145" s="20" t="s">
        <v>55</v>
      </c>
      <c r="E145" s="8" t="s">
        <v>56</v>
      </c>
      <c r="K145" s="15"/>
      <c r="L145" s="15"/>
      <c r="M145" s="15"/>
      <c r="N145" s="15"/>
    </row>
    <row r="146" spans="1:14" x14ac:dyDescent="0.3">
      <c r="A146" s="18" t="s">
        <v>270</v>
      </c>
      <c r="B146" s="19" t="s">
        <v>271</v>
      </c>
      <c r="C146" s="20" t="s">
        <v>72</v>
      </c>
      <c r="D146" s="20" t="s">
        <v>55</v>
      </c>
      <c r="E146" s="8" t="s">
        <v>56</v>
      </c>
      <c r="K146" s="15"/>
      <c r="L146" s="15"/>
      <c r="M146" s="15"/>
      <c r="N146" s="15"/>
    </row>
    <row r="147" spans="1:14" x14ac:dyDescent="0.3">
      <c r="A147" s="18" t="s">
        <v>272</v>
      </c>
      <c r="B147" s="19" t="s">
        <v>273</v>
      </c>
      <c r="C147" s="20" t="s">
        <v>72</v>
      </c>
      <c r="D147" s="20" t="s">
        <v>60</v>
      </c>
      <c r="E147" s="8" t="s">
        <v>56</v>
      </c>
      <c r="K147" s="15"/>
      <c r="L147" s="15"/>
      <c r="M147" s="15"/>
      <c r="N147" s="15"/>
    </row>
    <row r="148" spans="1:14" x14ac:dyDescent="0.3">
      <c r="A148" s="18" t="s">
        <v>274</v>
      </c>
      <c r="B148" s="19" t="s">
        <v>275</v>
      </c>
      <c r="C148" s="20" t="s">
        <v>54</v>
      </c>
      <c r="D148" s="20" t="s">
        <v>60</v>
      </c>
      <c r="E148" s="8" t="s">
        <v>56</v>
      </c>
      <c r="K148" s="15"/>
      <c r="L148" s="15"/>
      <c r="M148" s="15"/>
      <c r="N148" s="15"/>
    </row>
    <row r="149" spans="1:14" x14ac:dyDescent="0.3">
      <c r="A149" s="12" t="s">
        <v>276</v>
      </c>
      <c r="B149" s="14" t="s">
        <v>277</v>
      </c>
      <c r="C149" s="17" t="s">
        <v>59</v>
      </c>
      <c r="D149" s="17" t="s">
        <v>55</v>
      </c>
      <c r="E149" s="8" t="s">
        <v>51</v>
      </c>
      <c r="K149" s="15"/>
      <c r="L149" s="15"/>
      <c r="M149" s="15"/>
      <c r="N149" s="15"/>
    </row>
    <row r="150" spans="1:14" x14ac:dyDescent="0.3">
      <c r="A150" s="12" t="s">
        <v>278</v>
      </c>
      <c r="B150" s="14" t="s">
        <v>279</v>
      </c>
      <c r="C150" s="13" t="s">
        <v>59</v>
      </c>
      <c r="D150" s="13" t="s">
        <v>55</v>
      </c>
      <c r="E150" s="8" t="s">
        <v>56</v>
      </c>
      <c r="K150" s="15"/>
      <c r="L150" s="15"/>
      <c r="M150" s="15"/>
      <c r="N150" s="15"/>
    </row>
    <row r="151" spans="1:14" x14ac:dyDescent="0.3">
      <c r="A151" s="12" t="s">
        <v>280</v>
      </c>
      <c r="B151" s="14" t="s">
        <v>281</v>
      </c>
      <c r="C151" s="13" t="s">
        <v>282</v>
      </c>
      <c r="D151" s="13" t="s">
        <v>55</v>
      </c>
      <c r="E151" s="8" t="s">
        <v>56</v>
      </c>
      <c r="K151" s="15"/>
      <c r="L151" s="15"/>
      <c r="M151" s="15"/>
      <c r="N151" s="15"/>
    </row>
    <row r="152" spans="1:14" x14ac:dyDescent="0.3">
      <c r="A152" s="12" t="s">
        <v>714</v>
      </c>
      <c r="B152" s="14" t="s">
        <v>707</v>
      </c>
      <c r="C152" s="13" t="s">
        <v>54</v>
      </c>
      <c r="D152" s="13" t="s">
        <v>55</v>
      </c>
      <c r="E152" s="8" t="s">
        <v>56</v>
      </c>
      <c r="K152" s="15"/>
      <c r="L152" s="15"/>
      <c r="M152" s="15"/>
      <c r="N152" s="15"/>
    </row>
    <row r="153" spans="1:14" x14ac:dyDescent="0.3">
      <c r="A153" s="12" t="s">
        <v>287</v>
      </c>
      <c r="B153" s="14" t="s">
        <v>288</v>
      </c>
      <c r="C153" s="13" t="s">
        <v>92</v>
      </c>
      <c r="D153" s="13" t="s">
        <v>60</v>
      </c>
      <c r="E153" s="8" t="s">
        <v>56</v>
      </c>
      <c r="K153" s="15"/>
      <c r="L153" s="15"/>
      <c r="M153" s="15"/>
      <c r="N153" s="15"/>
    </row>
    <row r="154" spans="1:14" x14ac:dyDescent="0.3">
      <c r="A154" s="12" t="s">
        <v>283</v>
      </c>
      <c r="B154" s="14" t="s">
        <v>284</v>
      </c>
      <c r="C154" s="13" t="s">
        <v>59</v>
      </c>
      <c r="D154" s="13" t="s">
        <v>55</v>
      </c>
      <c r="E154" s="8" t="s">
        <v>51</v>
      </c>
      <c r="K154" s="15"/>
      <c r="L154" s="15"/>
      <c r="M154" s="15"/>
      <c r="N154" s="15"/>
    </row>
    <row r="155" spans="1:14" x14ac:dyDescent="0.3">
      <c r="A155" s="12" t="s">
        <v>285</v>
      </c>
      <c r="B155" s="14" t="s">
        <v>286</v>
      </c>
      <c r="C155" s="13" t="s">
        <v>54</v>
      </c>
      <c r="D155" s="13" t="s">
        <v>55</v>
      </c>
      <c r="E155" s="8" t="s">
        <v>56</v>
      </c>
      <c r="K155" s="15"/>
      <c r="L155" s="15"/>
      <c r="M155" s="15"/>
      <c r="N155" s="15"/>
    </row>
    <row r="156" spans="1:14" x14ac:dyDescent="0.3">
      <c r="A156" s="12" t="s">
        <v>689</v>
      </c>
      <c r="B156" s="14" t="s">
        <v>690</v>
      </c>
      <c r="C156" s="13" t="s">
        <v>54</v>
      </c>
      <c r="D156" s="13" t="s">
        <v>55</v>
      </c>
      <c r="E156" s="8" t="s">
        <v>56</v>
      </c>
      <c r="K156" s="15"/>
      <c r="L156" s="15"/>
      <c r="M156" s="15"/>
      <c r="N156" s="15"/>
    </row>
    <row r="157" spans="1:14" x14ac:dyDescent="0.3">
      <c r="A157" s="12" t="s">
        <v>289</v>
      </c>
      <c r="B157" s="14" t="s">
        <v>290</v>
      </c>
      <c r="C157" s="13" t="s">
        <v>72</v>
      </c>
      <c r="D157" s="13" t="s">
        <v>60</v>
      </c>
      <c r="E157" s="8" t="s">
        <v>56</v>
      </c>
      <c r="K157" s="15"/>
      <c r="L157" s="15"/>
      <c r="M157" s="15"/>
      <c r="N157" s="15"/>
    </row>
    <row r="158" spans="1:14" x14ac:dyDescent="0.3">
      <c r="A158" s="12" t="s">
        <v>291</v>
      </c>
      <c r="B158" s="14" t="s">
        <v>292</v>
      </c>
      <c r="C158" s="13" t="s">
        <v>59</v>
      </c>
      <c r="D158" s="13" t="s">
        <v>60</v>
      </c>
      <c r="E158" s="8" t="s">
        <v>56</v>
      </c>
      <c r="K158" s="15"/>
      <c r="L158" s="15"/>
      <c r="M158" s="15"/>
      <c r="N158" s="15"/>
    </row>
    <row r="159" spans="1:14" x14ac:dyDescent="0.3">
      <c r="A159" s="12" t="s">
        <v>293</v>
      </c>
      <c r="B159" s="14" t="s">
        <v>294</v>
      </c>
      <c r="C159" s="13" t="s">
        <v>92</v>
      </c>
      <c r="D159" s="13" t="s">
        <v>55</v>
      </c>
      <c r="E159" s="8" t="s">
        <v>56</v>
      </c>
      <c r="K159" s="15"/>
      <c r="L159" s="15"/>
      <c r="M159" s="15"/>
      <c r="N159" s="15"/>
    </row>
    <row r="160" spans="1:14" x14ac:dyDescent="0.3">
      <c r="A160" s="12" t="s">
        <v>295</v>
      </c>
      <c r="B160" s="14" t="s">
        <v>296</v>
      </c>
      <c r="C160" s="13" t="s">
        <v>59</v>
      </c>
      <c r="D160" s="13" t="s">
        <v>55</v>
      </c>
      <c r="E160" s="8" t="s">
        <v>56</v>
      </c>
      <c r="K160" s="15"/>
      <c r="L160" s="15"/>
      <c r="M160" s="15"/>
      <c r="N160" s="15"/>
    </row>
    <row r="161" spans="1:14" x14ac:dyDescent="0.3">
      <c r="A161" s="12" t="s">
        <v>778</v>
      </c>
      <c r="B161" s="14" t="s">
        <v>779</v>
      </c>
      <c r="C161" s="13" t="s">
        <v>54</v>
      </c>
      <c r="D161" s="13" t="s">
        <v>55</v>
      </c>
      <c r="E161" s="8" t="s">
        <v>56</v>
      </c>
      <c r="K161" s="15"/>
      <c r="L161" s="15"/>
      <c r="M161" s="15"/>
      <c r="N161" s="15"/>
    </row>
    <row r="162" spans="1:14" x14ac:dyDescent="0.3">
      <c r="A162" s="12" t="s">
        <v>297</v>
      </c>
      <c r="B162" s="14" t="s">
        <v>298</v>
      </c>
      <c r="C162" s="13" t="s">
        <v>54</v>
      </c>
      <c r="D162" s="13" t="s">
        <v>55</v>
      </c>
      <c r="E162" s="8" t="s">
        <v>56</v>
      </c>
      <c r="K162" s="15"/>
      <c r="L162" s="15"/>
      <c r="M162" s="15"/>
      <c r="N162" s="15"/>
    </row>
    <row r="163" spans="1:14" x14ac:dyDescent="0.3">
      <c r="A163" s="12" t="s">
        <v>299</v>
      </c>
      <c r="B163" s="14" t="s">
        <v>300</v>
      </c>
      <c r="C163" s="13" t="s">
        <v>54</v>
      </c>
      <c r="D163" s="13" t="s">
        <v>55</v>
      </c>
      <c r="E163" s="8" t="s">
        <v>51</v>
      </c>
      <c r="K163" s="15"/>
      <c r="L163" s="15"/>
      <c r="M163" s="15"/>
      <c r="N163" s="15"/>
    </row>
    <row r="164" spans="1:14" x14ac:dyDescent="0.3">
      <c r="A164" s="12" t="s">
        <v>301</v>
      </c>
      <c r="B164" s="14" t="s">
        <v>302</v>
      </c>
      <c r="C164" s="13" t="s">
        <v>54</v>
      </c>
      <c r="D164" s="13" t="s">
        <v>55</v>
      </c>
      <c r="E164" s="8" t="s">
        <v>56</v>
      </c>
      <c r="K164" s="15"/>
      <c r="L164" s="15"/>
      <c r="M164" s="15"/>
      <c r="N164" s="15"/>
    </row>
    <row r="165" spans="1:14" x14ac:dyDescent="0.3">
      <c r="A165" s="12" t="s">
        <v>305</v>
      </c>
      <c r="B165" s="14" t="s">
        <v>306</v>
      </c>
      <c r="C165" s="13" t="s">
        <v>54</v>
      </c>
      <c r="D165" s="13" t="s">
        <v>60</v>
      </c>
      <c r="E165" s="8" t="s">
        <v>56</v>
      </c>
      <c r="K165" s="15"/>
      <c r="L165" s="15"/>
      <c r="M165" s="15"/>
      <c r="N165" s="15"/>
    </row>
    <row r="166" spans="1:14" x14ac:dyDescent="0.3">
      <c r="A166" s="12" t="s">
        <v>308</v>
      </c>
      <c r="B166" s="14" t="s">
        <v>309</v>
      </c>
      <c r="C166" s="13" t="s">
        <v>72</v>
      </c>
      <c r="D166" s="13" t="s">
        <v>60</v>
      </c>
      <c r="E166" s="8" t="s">
        <v>56</v>
      </c>
      <c r="K166" s="15"/>
      <c r="L166" s="15"/>
      <c r="M166" s="15"/>
      <c r="N166" s="15"/>
    </row>
    <row r="167" spans="1:14" x14ac:dyDescent="0.3">
      <c r="A167" s="12" t="s">
        <v>303</v>
      </c>
      <c r="B167" s="14" t="s">
        <v>304</v>
      </c>
      <c r="C167" s="13" t="s">
        <v>59</v>
      </c>
      <c r="D167" s="13" t="s">
        <v>60</v>
      </c>
      <c r="E167" s="8" t="s">
        <v>56</v>
      </c>
      <c r="K167" s="15"/>
      <c r="L167" s="15"/>
      <c r="M167" s="15"/>
      <c r="N167" s="15"/>
    </row>
    <row r="168" spans="1:14" x14ac:dyDescent="0.3">
      <c r="A168" s="12" t="s">
        <v>310</v>
      </c>
      <c r="B168" s="14" t="s">
        <v>311</v>
      </c>
      <c r="C168" s="13" t="s">
        <v>282</v>
      </c>
      <c r="D168" s="13" t="s">
        <v>60</v>
      </c>
      <c r="E168" s="8" t="s">
        <v>56</v>
      </c>
      <c r="K168" s="15"/>
      <c r="L168" s="15"/>
      <c r="M168" s="15"/>
      <c r="N168" s="15"/>
    </row>
    <row r="169" spans="1:14" x14ac:dyDescent="0.3">
      <c r="A169" s="12" t="s">
        <v>312</v>
      </c>
      <c r="B169" s="14" t="s">
        <v>313</v>
      </c>
      <c r="C169" s="13" t="s">
        <v>59</v>
      </c>
      <c r="D169" s="13" t="s">
        <v>60</v>
      </c>
      <c r="E169" s="8" t="s">
        <v>56</v>
      </c>
      <c r="K169" s="15"/>
      <c r="L169" s="15"/>
      <c r="M169" s="15"/>
      <c r="N169" s="15"/>
    </row>
    <row r="170" spans="1:14" x14ac:dyDescent="0.3">
      <c r="A170" s="16" t="s">
        <v>314</v>
      </c>
      <c r="B170" s="17" t="s">
        <v>315</v>
      </c>
      <c r="C170" s="17" t="s">
        <v>63</v>
      </c>
      <c r="D170" s="17" t="s">
        <v>60</v>
      </c>
      <c r="E170" s="8" t="s">
        <v>56</v>
      </c>
      <c r="K170" s="15"/>
      <c r="L170" s="15"/>
      <c r="M170" s="15"/>
      <c r="N170" s="15"/>
    </row>
    <row r="171" spans="1:14" x14ac:dyDescent="0.3">
      <c r="A171" s="16" t="s">
        <v>316</v>
      </c>
      <c r="B171" s="17" t="s">
        <v>317</v>
      </c>
      <c r="C171" s="17" t="s">
        <v>59</v>
      </c>
      <c r="D171" s="17" t="s">
        <v>55</v>
      </c>
      <c r="E171" s="8" t="s">
        <v>51</v>
      </c>
      <c r="K171" s="15"/>
      <c r="L171" s="15"/>
      <c r="M171" s="15"/>
      <c r="N171" s="15"/>
    </row>
    <row r="172" spans="1:14" x14ac:dyDescent="0.3">
      <c r="A172" s="12" t="s">
        <v>318</v>
      </c>
      <c r="B172" s="14" t="s">
        <v>319</v>
      </c>
      <c r="C172" s="13" t="s">
        <v>54</v>
      </c>
      <c r="D172" s="13" t="s">
        <v>60</v>
      </c>
      <c r="E172" s="8" t="s">
        <v>56</v>
      </c>
      <c r="K172" s="15"/>
      <c r="L172" s="15"/>
      <c r="M172" s="15"/>
      <c r="N172" s="15"/>
    </row>
    <row r="173" spans="1:14" x14ac:dyDescent="0.3">
      <c r="A173" s="12" t="s">
        <v>320</v>
      </c>
      <c r="B173" s="14" t="s">
        <v>321</v>
      </c>
      <c r="C173" s="13" t="s">
        <v>92</v>
      </c>
      <c r="D173" s="13" t="s">
        <v>60</v>
      </c>
      <c r="E173" s="8" t="s">
        <v>56</v>
      </c>
      <c r="K173" s="15"/>
      <c r="L173" s="15"/>
      <c r="M173" s="15"/>
      <c r="N173" s="15"/>
    </row>
    <row r="174" spans="1:14" x14ac:dyDescent="0.3">
      <c r="A174" s="12" t="s">
        <v>691</v>
      </c>
      <c r="B174" s="14" t="s">
        <v>322</v>
      </c>
      <c r="C174" s="13" t="s">
        <v>59</v>
      </c>
      <c r="D174" s="13" t="s">
        <v>60</v>
      </c>
      <c r="E174" s="8" t="s">
        <v>56</v>
      </c>
      <c r="K174" s="15"/>
      <c r="L174" s="15"/>
      <c r="M174" s="15"/>
      <c r="N174" s="15"/>
    </row>
    <row r="175" spans="1:14" x14ac:dyDescent="0.3">
      <c r="A175" s="12" t="s">
        <v>773</v>
      </c>
      <c r="B175" s="14" t="s">
        <v>774</v>
      </c>
      <c r="C175" s="13" t="s">
        <v>92</v>
      </c>
      <c r="D175" s="13" t="s">
        <v>55</v>
      </c>
      <c r="E175" s="8" t="s">
        <v>56</v>
      </c>
      <c r="K175" s="15"/>
      <c r="L175" s="15"/>
      <c r="M175" s="15"/>
      <c r="N175" s="15"/>
    </row>
    <row r="176" spans="1:14" x14ac:dyDescent="0.3">
      <c r="A176" s="12" t="s">
        <v>698</v>
      </c>
      <c r="B176" s="14" t="s">
        <v>699</v>
      </c>
      <c r="C176" s="13" t="s">
        <v>59</v>
      </c>
      <c r="D176" s="13" t="s">
        <v>55</v>
      </c>
      <c r="E176" s="8" t="s">
        <v>51</v>
      </c>
      <c r="K176" s="15"/>
      <c r="L176" s="15"/>
      <c r="M176" s="15"/>
      <c r="N176" s="15"/>
    </row>
    <row r="177" spans="1:14" x14ac:dyDescent="0.3">
      <c r="A177" s="12" t="s">
        <v>323</v>
      </c>
      <c r="B177" s="14" t="s">
        <v>324</v>
      </c>
      <c r="C177" s="13" t="s">
        <v>59</v>
      </c>
      <c r="D177" s="13" t="s">
        <v>55</v>
      </c>
      <c r="E177" s="8" t="s">
        <v>51</v>
      </c>
      <c r="K177" s="15"/>
      <c r="L177" s="15"/>
      <c r="M177" s="15"/>
      <c r="N177" s="15"/>
    </row>
    <row r="178" spans="1:14" x14ac:dyDescent="0.3">
      <c r="A178" s="12" t="s">
        <v>325</v>
      </c>
      <c r="B178" s="13" t="s">
        <v>326</v>
      </c>
      <c r="C178" s="13" t="s">
        <v>59</v>
      </c>
      <c r="D178" s="13" t="s">
        <v>60</v>
      </c>
      <c r="E178" s="8" t="s">
        <v>56</v>
      </c>
      <c r="K178" s="15"/>
      <c r="L178" s="15"/>
      <c r="M178" s="15"/>
      <c r="N178" s="15"/>
    </row>
    <row r="179" spans="1:14" x14ac:dyDescent="0.3">
      <c r="A179" s="12" t="s">
        <v>327</v>
      </c>
      <c r="B179" s="14" t="s">
        <v>328</v>
      </c>
      <c r="C179" s="13" t="s">
        <v>54</v>
      </c>
      <c r="D179" s="13" t="s">
        <v>60</v>
      </c>
      <c r="E179" s="8" t="s">
        <v>56</v>
      </c>
      <c r="K179" s="15"/>
      <c r="L179" s="15"/>
      <c r="M179" s="15"/>
      <c r="N179" s="15"/>
    </row>
    <row r="180" spans="1:14" x14ac:dyDescent="0.3">
      <c r="A180" s="12" t="s">
        <v>331</v>
      </c>
      <c r="B180" s="14" t="s">
        <v>332</v>
      </c>
      <c r="C180" s="13" t="s">
        <v>81</v>
      </c>
      <c r="D180" s="13" t="s">
        <v>55</v>
      </c>
      <c r="E180" s="8" t="s">
        <v>56</v>
      </c>
      <c r="K180" s="15"/>
      <c r="L180" s="15"/>
      <c r="M180" s="15"/>
      <c r="N180" s="15"/>
    </row>
    <row r="181" spans="1:14" x14ac:dyDescent="0.3">
      <c r="A181" s="12" t="s">
        <v>329</v>
      </c>
      <c r="B181" s="14" t="s">
        <v>330</v>
      </c>
      <c r="C181" s="13" t="s">
        <v>72</v>
      </c>
      <c r="D181" s="13" t="s">
        <v>55</v>
      </c>
      <c r="E181" s="8" t="s">
        <v>56</v>
      </c>
      <c r="K181" s="15"/>
      <c r="L181" s="15"/>
      <c r="M181" s="15"/>
      <c r="N181" s="15"/>
    </row>
    <row r="182" spans="1:14" x14ac:dyDescent="0.3">
      <c r="A182" s="12" t="s">
        <v>333</v>
      </c>
      <c r="B182" s="14" t="s">
        <v>334</v>
      </c>
      <c r="C182" s="13" t="s">
        <v>59</v>
      </c>
      <c r="D182" s="13" t="s">
        <v>55</v>
      </c>
      <c r="E182" s="8" t="s">
        <v>56</v>
      </c>
      <c r="K182" s="15"/>
      <c r="L182" s="15"/>
      <c r="M182" s="15"/>
      <c r="N182" s="15"/>
    </row>
    <row r="183" spans="1:14" x14ac:dyDescent="0.3">
      <c r="A183" s="12" t="s">
        <v>700</v>
      </c>
      <c r="B183" s="14" t="s">
        <v>701</v>
      </c>
      <c r="C183" s="13" t="s">
        <v>72</v>
      </c>
      <c r="D183" s="13" t="s">
        <v>55</v>
      </c>
      <c r="E183" s="8" t="s">
        <v>56</v>
      </c>
      <c r="K183" s="15"/>
      <c r="L183" s="15"/>
      <c r="M183" s="15"/>
      <c r="N183" s="15"/>
    </row>
    <row r="184" spans="1:14" x14ac:dyDescent="0.3">
      <c r="A184" s="12" t="s">
        <v>337</v>
      </c>
      <c r="B184" s="13" t="s">
        <v>338</v>
      </c>
      <c r="C184" s="13" t="s">
        <v>54</v>
      </c>
      <c r="D184" s="13" t="s">
        <v>55</v>
      </c>
      <c r="E184" s="8" t="s">
        <v>56</v>
      </c>
      <c r="K184" s="15"/>
      <c r="L184" s="15"/>
      <c r="M184" s="15"/>
      <c r="N184" s="15"/>
    </row>
    <row r="185" spans="1:14" x14ac:dyDescent="0.3">
      <c r="A185" s="12" t="s">
        <v>339</v>
      </c>
      <c r="B185" s="13" t="s">
        <v>340</v>
      </c>
      <c r="C185" s="13" t="s">
        <v>54</v>
      </c>
      <c r="D185" s="13" t="s">
        <v>55</v>
      </c>
      <c r="E185" s="8" t="s">
        <v>56</v>
      </c>
      <c r="K185" s="15"/>
      <c r="L185" s="15"/>
      <c r="M185" s="15"/>
      <c r="N185" s="15"/>
    </row>
    <row r="186" spans="1:14" x14ac:dyDescent="0.3">
      <c r="A186" s="16" t="s">
        <v>335</v>
      </c>
      <c r="B186" s="17" t="s">
        <v>336</v>
      </c>
      <c r="C186" s="17" t="s">
        <v>59</v>
      </c>
      <c r="D186" s="17" t="s">
        <v>55</v>
      </c>
      <c r="E186" s="8" t="s">
        <v>51</v>
      </c>
      <c r="K186" s="15"/>
      <c r="L186" s="15"/>
      <c r="M186" s="15"/>
      <c r="N186" s="15"/>
    </row>
    <row r="187" spans="1:14" x14ac:dyDescent="0.3">
      <c r="A187" s="16" t="s">
        <v>808</v>
      </c>
      <c r="B187" s="17" t="s">
        <v>809</v>
      </c>
      <c r="C187" s="17" t="s">
        <v>59</v>
      </c>
      <c r="D187" s="17" t="s">
        <v>55</v>
      </c>
      <c r="E187" s="8" t="s">
        <v>56</v>
      </c>
      <c r="K187" s="15"/>
      <c r="L187" s="15"/>
      <c r="M187" s="15"/>
      <c r="N187" s="15"/>
    </row>
    <row r="188" spans="1:14" x14ac:dyDescent="0.3">
      <c r="A188" s="16" t="s">
        <v>341</v>
      </c>
      <c r="B188" s="17" t="s">
        <v>342</v>
      </c>
      <c r="C188" s="17" t="s">
        <v>59</v>
      </c>
      <c r="D188" s="17" t="s">
        <v>55</v>
      </c>
      <c r="E188" s="8" t="s">
        <v>51</v>
      </c>
      <c r="K188" s="15"/>
      <c r="L188" s="15"/>
      <c r="M188" s="15"/>
      <c r="N188" s="15"/>
    </row>
    <row r="189" spans="1:14" x14ac:dyDescent="0.3">
      <c r="A189" s="16" t="s">
        <v>343</v>
      </c>
      <c r="B189" s="17" t="s">
        <v>344</v>
      </c>
      <c r="C189" s="17" t="s">
        <v>59</v>
      </c>
      <c r="D189" s="17" t="s">
        <v>55</v>
      </c>
      <c r="E189" s="8" t="s">
        <v>56</v>
      </c>
      <c r="K189" s="15"/>
      <c r="L189" s="15"/>
      <c r="M189" s="15"/>
      <c r="N189" s="15"/>
    </row>
    <row r="190" spans="1:14" x14ac:dyDescent="0.3">
      <c r="A190" s="12" t="s">
        <v>345</v>
      </c>
      <c r="B190" s="14" t="s">
        <v>346</v>
      </c>
      <c r="C190" s="13" t="s">
        <v>59</v>
      </c>
      <c r="D190" s="13" t="s">
        <v>60</v>
      </c>
      <c r="E190" s="8" t="s">
        <v>51</v>
      </c>
      <c r="K190" s="15"/>
      <c r="L190" s="15"/>
      <c r="M190" s="15"/>
      <c r="N190" s="15"/>
    </row>
    <row r="191" spans="1:14" x14ac:dyDescent="0.3">
      <c r="A191" s="12" t="s">
        <v>761</v>
      </c>
      <c r="B191" s="14" t="s">
        <v>762</v>
      </c>
      <c r="C191" s="13" t="s">
        <v>92</v>
      </c>
      <c r="D191" s="13" t="s">
        <v>55</v>
      </c>
      <c r="E191" s="8" t="s">
        <v>56</v>
      </c>
      <c r="K191" s="15"/>
      <c r="L191" s="15"/>
      <c r="M191" s="15"/>
      <c r="N191" s="15"/>
    </row>
    <row r="192" spans="1:14" x14ac:dyDescent="0.3">
      <c r="A192" s="12" t="s">
        <v>347</v>
      </c>
      <c r="B192" s="14" t="s">
        <v>348</v>
      </c>
      <c r="C192" s="13" t="s">
        <v>92</v>
      </c>
      <c r="D192" s="13" t="s">
        <v>60</v>
      </c>
      <c r="E192" s="8" t="s">
        <v>56</v>
      </c>
      <c r="K192" s="15"/>
      <c r="L192" s="15"/>
      <c r="M192" s="15"/>
      <c r="N192" s="15"/>
    </row>
    <row r="193" spans="1:14" x14ac:dyDescent="0.3">
      <c r="A193" s="12" t="s">
        <v>349</v>
      </c>
      <c r="B193" s="14" t="s">
        <v>350</v>
      </c>
      <c r="C193" s="13" t="s">
        <v>54</v>
      </c>
      <c r="D193" s="13" t="s">
        <v>60</v>
      </c>
      <c r="E193" s="8" t="s">
        <v>56</v>
      </c>
      <c r="K193" s="15"/>
      <c r="L193" s="15"/>
      <c r="M193" s="15"/>
      <c r="N193" s="15"/>
    </row>
    <row r="194" spans="1:14" x14ac:dyDescent="0.3">
      <c r="A194" s="12" t="s">
        <v>351</v>
      </c>
      <c r="B194" s="13" t="s">
        <v>352</v>
      </c>
      <c r="C194" s="13" t="s">
        <v>59</v>
      </c>
      <c r="D194" s="13" t="s">
        <v>60</v>
      </c>
      <c r="E194" s="8" t="s">
        <v>51</v>
      </c>
      <c r="K194" s="15"/>
      <c r="L194" s="15"/>
      <c r="M194" s="15"/>
      <c r="N194" s="15"/>
    </row>
    <row r="195" spans="1:14" x14ac:dyDescent="0.3">
      <c r="A195" s="12" t="s">
        <v>353</v>
      </c>
      <c r="B195" s="13" t="s">
        <v>354</v>
      </c>
      <c r="C195" s="13" t="s">
        <v>54</v>
      </c>
      <c r="D195" s="13" t="s">
        <v>60</v>
      </c>
      <c r="E195" s="8" t="s">
        <v>56</v>
      </c>
      <c r="K195" s="15"/>
      <c r="L195" s="15"/>
      <c r="M195" s="15"/>
      <c r="N195" s="15"/>
    </row>
    <row r="196" spans="1:14" x14ac:dyDescent="0.3">
      <c r="A196" s="12" t="s">
        <v>789</v>
      </c>
      <c r="B196" s="13" t="s">
        <v>790</v>
      </c>
      <c r="C196" s="13" t="s">
        <v>54</v>
      </c>
      <c r="D196" s="13" t="s">
        <v>60</v>
      </c>
      <c r="E196" s="8" t="s">
        <v>56</v>
      </c>
      <c r="K196" s="15"/>
      <c r="L196" s="15"/>
      <c r="M196" s="15"/>
      <c r="N196" s="15"/>
    </row>
    <row r="197" spans="1:14" x14ac:dyDescent="0.3">
      <c r="A197" s="12" t="s">
        <v>355</v>
      </c>
      <c r="B197" s="13" t="s">
        <v>356</v>
      </c>
      <c r="C197" s="13" t="s">
        <v>54</v>
      </c>
      <c r="D197" s="13" t="s">
        <v>60</v>
      </c>
      <c r="E197" s="8" t="s">
        <v>56</v>
      </c>
      <c r="K197" s="15"/>
      <c r="L197" s="15"/>
      <c r="M197" s="15"/>
      <c r="N197" s="15"/>
    </row>
    <row r="198" spans="1:14" x14ac:dyDescent="0.3">
      <c r="A198" s="12" t="s">
        <v>632</v>
      </c>
      <c r="B198" s="13" t="s">
        <v>633</v>
      </c>
      <c r="C198" s="13" t="s">
        <v>59</v>
      </c>
      <c r="D198" s="13" t="s">
        <v>55</v>
      </c>
      <c r="E198" s="8" t="s">
        <v>51</v>
      </c>
      <c r="K198" s="15"/>
      <c r="L198" s="15"/>
      <c r="M198" s="15"/>
      <c r="N198" s="15"/>
    </row>
    <row r="199" spans="1:14" x14ac:dyDescent="0.3">
      <c r="A199" s="12" t="s">
        <v>357</v>
      </c>
      <c r="B199" s="14" t="s">
        <v>358</v>
      </c>
      <c r="C199" s="13" t="s">
        <v>54</v>
      </c>
      <c r="D199" s="13" t="s">
        <v>55</v>
      </c>
      <c r="E199" s="8" t="s">
        <v>56</v>
      </c>
      <c r="K199" s="15"/>
      <c r="L199" s="15"/>
      <c r="M199" s="15"/>
      <c r="N199" s="15"/>
    </row>
    <row r="200" spans="1:14" x14ac:dyDescent="0.3">
      <c r="A200" s="12" t="s">
        <v>685</v>
      </c>
      <c r="B200" s="14" t="s">
        <v>686</v>
      </c>
      <c r="C200" s="13" t="s">
        <v>54</v>
      </c>
      <c r="D200" s="13" t="s">
        <v>55</v>
      </c>
      <c r="E200" s="8" t="s">
        <v>56</v>
      </c>
      <c r="K200" s="15"/>
      <c r="L200" s="15"/>
      <c r="M200" s="15"/>
      <c r="N200" s="15"/>
    </row>
    <row r="201" spans="1:14" x14ac:dyDescent="0.3">
      <c r="A201" s="12" t="s">
        <v>359</v>
      </c>
      <c r="B201" s="14" t="s">
        <v>360</v>
      </c>
      <c r="C201" s="13" t="s">
        <v>59</v>
      </c>
      <c r="D201" s="13" t="s">
        <v>55</v>
      </c>
      <c r="E201" s="8" t="s">
        <v>56</v>
      </c>
      <c r="K201" s="15"/>
      <c r="L201" s="15"/>
      <c r="M201" s="15"/>
      <c r="N201" s="15"/>
    </row>
    <row r="202" spans="1:14" x14ac:dyDescent="0.3">
      <c r="A202" s="12" t="s">
        <v>361</v>
      </c>
      <c r="B202" s="14" t="s">
        <v>362</v>
      </c>
      <c r="C202" s="17" t="s">
        <v>59</v>
      </c>
      <c r="D202" s="17" t="s">
        <v>55</v>
      </c>
      <c r="E202" s="8" t="s">
        <v>51</v>
      </c>
      <c r="K202" s="15"/>
      <c r="L202" s="15"/>
      <c r="M202" s="15"/>
      <c r="N202" s="15"/>
    </row>
    <row r="203" spans="1:14" x14ac:dyDescent="0.3">
      <c r="A203" s="12" t="s">
        <v>363</v>
      </c>
      <c r="B203" s="13" t="s">
        <v>364</v>
      </c>
      <c r="C203" s="13" t="s">
        <v>54</v>
      </c>
      <c r="D203" s="13" t="s">
        <v>55</v>
      </c>
      <c r="E203" s="8" t="s">
        <v>51</v>
      </c>
      <c r="K203" s="15"/>
      <c r="L203" s="15"/>
      <c r="M203" s="15"/>
      <c r="N203" s="15"/>
    </row>
    <row r="204" spans="1:14" x14ac:dyDescent="0.3">
      <c r="A204" s="12" t="s">
        <v>365</v>
      </c>
      <c r="B204" s="14" t="s">
        <v>366</v>
      </c>
      <c r="C204" s="13" t="s">
        <v>54</v>
      </c>
      <c r="D204" s="13" t="s">
        <v>55</v>
      </c>
      <c r="E204" s="8" t="s">
        <v>56</v>
      </c>
      <c r="K204" s="15"/>
      <c r="L204" s="15"/>
      <c r="M204" s="15"/>
      <c r="N204" s="15"/>
    </row>
    <row r="205" spans="1:14" x14ac:dyDescent="0.3">
      <c r="A205" s="12" t="s">
        <v>369</v>
      </c>
      <c r="B205" s="14" t="s">
        <v>370</v>
      </c>
      <c r="C205" s="13" t="s">
        <v>54</v>
      </c>
      <c r="D205" s="13" t="s">
        <v>55</v>
      </c>
      <c r="E205" s="8" t="s">
        <v>56</v>
      </c>
      <c r="K205" s="15"/>
      <c r="L205" s="15"/>
      <c r="M205" s="15"/>
      <c r="N205" s="15"/>
    </row>
    <row r="206" spans="1:14" x14ac:dyDescent="0.3">
      <c r="A206" s="12" t="s">
        <v>371</v>
      </c>
      <c r="B206" s="14" t="s">
        <v>372</v>
      </c>
      <c r="C206" s="13" t="s">
        <v>54</v>
      </c>
      <c r="D206" s="13" t="s">
        <v>55</v>
      </c>
      <c r="E206" s="8" t="s">
        <v>56</v>
      </c>
      <c r="K206" s="15"/>
      <c r="L206" s="15"/>
      <c r="M206" s="15"/>
      <c r="N206" s="15"/>
    </row>
    <row r="207" spans="1:14" x14ac:dyDescent="0.3">
      <c r="A207" s="12" t="s">
        <v>367</v>
      </c>
      <c r="B207" s="14" t="s">
        <v>368</v>
      </c>
      <c r="C207" s="13" t="s">
        <v>54</v>
      </c>
      <c r="D207" s="13" t="s">
        <v>55</v>
      </c>
      <c r="E207" s="8" t="s">
        <v>51</v>
      </c>
      <c r="K207" s="15"/>
      <c r="L207" s="15"/>
      <c r="M207" s="15"/>
      <c r="N207" s="15"/>
    </row>
    <row r="208" spans="1:14" x14ac:dyDescent="0.3">
      <c r="A208" s="12" t="s">
        <v>626</v>
      </c>
      <c r="B208" s="14" t="s">
        <v>627</v>
      </c>
      <c r="C208" s="13" t="s">
        <v>63</v>
      </c>
      <c r="D208" s="13" t="s">
        <v>55</v>
      </c>
      <c r="E208" s="8" t="s">
        <v>56</v>
      </c>
      <c r="K208" s="15"/>
      <c r="L208" s="15"/>
      <c r="M208" s="15"/>
      <c r="N208" s="15"/>
    </row>
    <row r="209" spans="1:14" x14ac:dyDescent="0.3">
      <c r="A209" s="16" t="s">
        <v>373</v>
      </c>
      <c r="B209" s="17" t="s">
        <v>374</v>
      </c>
      <c r="C209" s="17" t="s">
        <v>59</v>
      </c>
      <c r="D209" s="17" t="s">
        <v>55</v>
      </c>
      <c r="E209" s="8" t="s">
        <v>51</v>
      </c>
      <c r="K209" s="15"/>
      <c r="L209" s="15"/>
      <c r="M209" s="15"/>
      <c r="N209" s="15"/>
    </row>
    <row r="210" spans="1:14" x14ac:dyDescent="0.3">
      <c r="A210" s="16" t="s">
        <v>375</v>
      </c>
      <c r="B210" s="17" t="s">
        <v>376</v>
      </c>
      <c r="C210" s="17" t="s">
        <v>59</v>
      </c>
      <c r="D210" s="17" t="s">
        <v>55</v>
      </c>
      <c r="E210" s="8" t="s">
        <v>51</v>
      </c>
      <c r="K210" s="15"/>
      <c r="L210" s="15"/>
      <c r="M210" s="15"/>
      <c r="N210" s="15"/>
    </row>
    <row r="211" spans="1:14" x14ac:dyDescent="0.3">
      <c r="A211" s="16" t="s">
        <v>377</v>
      </c>
      <c r="B211" s="17" t="s">
        <v>378</v>
      </c>
      <c r="C211" s="17" t="s">
        <v>307</v>
      </c>
      <c r="D211" s="17" t="s">
        <v>55</v>
      </c>
      <c r="E211" s="8" t="s">
        <v>56</v>
      </c>
      <c r="K211" s="15"/>
      <c r="L211" s="15"/>
      <c r="M211" s="15"/>
      <c r="N211" s="15"/>
    </row>
    <row r="212" spans="1:14" x14ac:dyDescent="0.3">
      <c r="A212" s="16" t="s">
        <v>769</v>
      </c>
      <c r="B212" s="17" t="s">
        <v>770</v>
      </c>
      <c r="C212" s="17" t="s">
        <v>92</v>
      </c>
      <c r="D212" s="17" t="s">
        <v>60</v>
      </c>
      <c r="E212" s="8" t="s">
        <v>56</v>
      </c>
      <c r="K212" s="15"/>
      <c r="L212" s="15"/>
      <c r="M212" s="15"/>
      <c r="N212" s="15"/>
    </row>
    <row r="213" spans="1:14" x14ac:dyDescent="0.3">
      <c r="A213" s="12" t="s">
        <v>379</v>
      </c>
      <c r="B213" s="13" t="s">
        <v>380</v>
      </c>
      <c r="C213" s="13" t="s">
        <v>54</v>
      </c>
      <c r="D213" s="13" t="s">
        <v>60</v>
      </c>
      <c r="E213" s="8" t="s">
        <v>56</v>
      </c>
      <c r="K213" s="15"/>
      <c r="L213" s="15"/>
      <c r="M213" s="15"/>
      <c r="N213" s="15"/>
    </row>
    <row r="214" spans="1:14" x14ac:dyDescent="0.3">
      <c r="A214" s="12" t="s">
        <v>381</v>
      </c>
      <c r="B214" s="13" t="s">
        <v>382</v>
      </c>
      <c r="C214" s="13" t="s">
        <v>54</v>
      </c>
      <c r="D214" s="13" t="s">
        <v>60</v>
      </c>
      <c r="E214" s="8" t="s">
        <v>56</v>
      </c>
      <c r="K214" s="15"/>
      <c r="L214" s="15"/>
      <c r="M214" s="15"/>
      <c r="N214" s="15"/>
    </row>
    <row r="215" spans="1:14" x14ac:dyDescent="0.3">
      <c r="A215" s="12" t="s">
        <v>383</v>
      </c>
      <c r="B215" s="13" t="s">
        <v>384</v>
      </c>
      <c r="C215" s="13" t="s">
        <v>59</v>
      </c>
      <c r="D215" s="13" t="s">
        <v>60</v>
      </c>
      <c r="E215" s="8" t="s">
        <v>51</v>
      </c>
      <c r="K215" s="15"/>
      <c r="L215" s="15"/>
      <c r="M215" s="15"/>
      <c r="N215" s="15"/>
    </row>
    <row r="216" spans="1:14" x14ac:dyDescent="0.3">
      <c r="A216" s="12" t="s">
        <v>630</v>
      </c>
      <c r="B216" s="13" t="s">
        <v>631</v>
      </c>
      <c r="C216" s="13" t="s">
        <v>63</v>
      </c>
      <c r="D216" s="13" t="s">
        <v>60</v>
      </c>
      <c r="E216" s="8" t="s">
        <v>56</v>
      </c>
      <c r="K216" s="15"/>
      <c r="L216" s="15"/>
      <c r="M216" s="15"/>
      <c r="N216" s="15"/>
    </row>
    <row r="217" spans="1:14" x14ac:dyDescent="0.3">
      <c r="A217" s="12" t="s">
        <v>706</v>
      </c>
      <c r="B217" s="13" t="s">
        <v>715</v>
      </c>
      <c r="C217" s="13" t="s">
        <v>54</v>
      </c>
      <c r="D217" s="13" t="s">
        <v>55</v>
      </c>
      <c r="E217" s="8" t="s">
        <v>56</v>
      </c>
      <c r="K217" s="15"/>
      <c r="L217" s="15"/>
      <c r="M217" s="15"/>
      <c r="N217" s="15"/>
    </row>
    <row r="218" spans="1:14" x14ac:dyDescent="0.3">
      <c r="A218" s="12" t="s">
        <v>387</v>
      </c>
      <c r="B218" s="13" t="s">
        <v>388</v>
      </c>
      <c r="C218" s="13" t="s">
        <v>59</v>
      </c>
      <c r="D218" s="13" t="s">
        <v>55</v>
      </c>
      <c r="E218" s="8" t="s">
        <v>56</v>
      </c>
      <c r="K218" s="15"/>
      <c r="L218" s="15"/>
      <c r="M218" s="15"/>
      <c r="N218" s="15"/>
    </row>
    <row r="219" spans="1:14" x14ac:dyDescent="0.3">
      <c r="A219" s="12" t="s">
        <v>385</v>
      </c>
      <c r="B219" s="13" t="s">
        <v>386</v>
      </c>
      <c r="C219" s="13" t="s">
        <v>72</v>
      </c>
      <c r="D219" s="13" t="s">
        <v>55</v>
      </c>
      <c r="E219" s="8" t="s">
        <v>56</v>
      </c>
      <c r="K219" s="15"/>
      <c r="L219" s="15"/>
      <c r="M219" s="15"/>
      <c r="N219" s="15"/>
    </row>
    <row r="220" spans="1:14" x14ac:dyDescent="0.3">
      <c r="A220" s="12" t="s">
        <v>389</v>
      </c>
      <c r="B220" s="13" t="s">
        <v>390</v>
      </c>
      <c r="C220" s="13" t="s">
        <v>59</v>
      </c>
      <c r="D220" s="13" t="s">
        <v>60</v>
      </c>
      <c r="E220" s="8" t="s">
        <v>56</v>
      </c>
      <c r="K220" s="15"/>
      <c r="L220" s="15"/>
      <c r="M220" s="15"/>
      <c r="N220" s="15"/>
    </row>
    <row r="221" spans="1:14" x14ac:dyDescent="0.3">
      <c r="A221" s="12" t="s">
        <v>806</v>
      </c>
      <c r="B221" s="13" t="s">
        <v>807</v>
      </c>
      <c r="C221" s="13" t="s">
        <v>72</v>
      </c>
      <c r="D221" s="13" t="s">
        <v>55</v>
      </c>
      <c r="E221" s="8" t="s">
        <v>56</v>
      </c>
      <c r="K221" s="15"/>
      <c r="L221" s="15"/>
      <c r="M221" s="15"/>
      <c r="N221" s="15"/>
    </row>
    <row r="222" spans="1:14" x14ac:dyDescent="0.3">
      <c r="A222" s="16" t="s">
        <v>391</v>
      </c>
      <c r="B222" s="17" t="s">
        <v>392</v>
      </c>
      <c r="C222" s="17" t="s">
        <v>63</v>
      </c>
      <c r="D222" s="17" t="s">
        <v>60</v>
      </c>
      <c r="E222" s="8" t="s">
        <v>56</v>
      </c>
      <c r="K222" s="15"/>
      <c r="L222" s="15"/>
      <c r="M222" s="15"/>
      <c r="N222" s="15"/>
    </row>
    <row r="223" spans="1:14" x14ac:dyDescent="0.3">
      <c r="A223" s="12" t="s">
        <v>393</v>
      </c>
      <c r="B223" s="13" t="s">
        <v>394</v>
      </c>
      <c r="C223" s="13" t="s">
        <v>59</v>
      </c>
      <c r="D223" s="13" t="s">
        <v>60</v>
      </c>
      <c r="E223" s="8" t="s">
        <v>51</v>
      </c>
      <c r="K223" s="15"/>
      <c r="L223" s="15"/>
      <c r="M223" s="15"/>
      <c r="N223" s="15"/>
    </row>
    <row r="224" spans="1:14" x14ac:dyDescent="0.3">
      <c r="A224" s="12" t="s">
        <v>395</v>
      </c>
      <c r="B224" s="14" t="s">
        <v>396</v>
      </c>
      <c r="C224" s="13" t="s">
        <v>282</v>
      </c>
      <c r="D224" s="13" t="s">
        <v>60</v>
      </c>
      <c r="E224" s="8" t="s">
        <v>56</v>
      </c>
      <c r="K224" s="15"/>
      <c r="L224" s="15"/>
      <c r="M224" s="15"/>
      <c r="N224" s="15"/>
    </row>
    <row r="225" spans="1:14" x14ac:dyDescent="0.3">
      <c r="A225" s="12" t="s">
        <v>397</v>
      </c>
      <c r="B225" s="14" t="s">
        <v>398</v>
      </c>
      <c r="C225" s="13" t="s">
        <v>59</v>
      </c>
      <c r="D225" s="13" t="s">
        <v>60</v>
      </c>
      <c r="E225" s="8" t="s">
        <v>51</v>
      </c>
      <c r="K225" s="15"/>
      <c r="L225" s="15"/>
      <c r="M225" s="15"/>
      <c r="N225" s="15"/>
    </row>
    <row r="226" spans="1:14" x14ac:dyDescent="0.3">
      <c r="A226" s="12" t="s">
        <v>719</v>
      </c>
      <c r="B226" s="14" t="s">
        <v>399</v>
      </c>
      <c r="C226" s="13" t="s">
        <v>59</v>
      </c>
      <c r="D226" s="13" t="s">
        <v>60</v>
      </c>
      <c r="E226" s="8" t="s">
        <v>51</v>
      </c>
      <c r="K226" s="15"/>
      <c r="L226" s="15"/>
      <c r="M226" s="15"/>
      <c r="N226" s="15"/>
    </row>
    <row r="227" spans="1:14" x14ac:dyDescent="0.3">
      <c r="A227" s="12" t="s">
        <v>400</v>
      </c>
      <c r="B227" s="14" t="s">
        <v>401</v>
      </c>
      <c r="C227" s="13" t="s">
        <v>59</v>
      </c>
      <c r="D227" s="13" t="s">
        <v>55</v>
      </c>
      <c r="E227" s="8" t="s">
        <v>56</v>
      </c>
      <c r="K227" s="15"/>
      <c r="L227" s="15"/>
      <c r="M227" s="15"/>
      <c r="N227" s="15"/>
    </row>
    <row r="228" spans="1:14" x14ac:dyDescent="0.3">
      <c r="A228" s="12" t="s">
        <v>402</v>
      </c>
      <c r="B228" s="14" t="s">
        <v>403</v>
      </c>
      <c r="C228" s="13" t="s">
        <v>63</v>
      </c>
      <c r="D228" s="13" t="s">
        <v>60</v>
      </c>
      <c r="E228" s="8" t="s">
        <v>56</v>
      </c>
      <c r="K228" s="15"/>
      <c r="L228" s="15"/>
      <c r="M228" s="15"/>
      <c r="N228" s="15"/>
    </row>
    <row r="229" spans="1:14" x14ac:dyDescent="0.3">
      <c r="A229" s="12" t="s">
        <v>660</v>
      </c>
      <c r="B229" s="14" t="s">
        <v>661</v>
      </c>
      <c r="C229" s="13" t="s">
        <v>282</v>
      </c>
      <c r="D229" s="13" t="s">
        <v>60</v>
      </c>
      <c r="E229" s="8" t="s">
        <v>56</v>
      </c>
      <c r="K229" s="15"/>
      <c r="L229" s="15"/>
      <c r="M229" s="15"/>
      <c r="N229" s="15"/>
    </row>
    <row r="230" spans="1:14" x14ac:dyDescent="0.3">
      <c r="A230" s="12" t="s">
        <v>404</v>
      </c>
      <c r="B230" s="14" t="s">
        <v>405</v>
      </c>
      <c r="C230" s="13" t="s">
        <v>92</v>
      </c>
      <c r="D230" s="13" t="s">
        <v>60</v>
      </c>
      <c r="E230" s="8" t="s">
        <v>56</v>
      </c>
      <c r="K230" s="15"/>
      <c r="L230" s="15"/>
      <c r="M230" s="15"/>
      <c r="N230" s="15"/>
    </row>
    <row r="231" spans="1:14" x14ac:dyDescent="0.3">
      <c r="A231" s="12" t="s">
        <v>406</v>
      </c>
      <c r="B231" s="14" t="s">
        <v>407</v>
      </c>
      <c r="C231" s="13" t="s">
        <v>59</v>
      </c>
      <c r="D231" s="13" t="s">
        <v>55</v>
      </c>
      <c r="E231" s="8" t="s">
        <v>56</v>
      </c>
      <c r="K231" s="15"/>
      <c r="L231" s="15"/>
      <c r="M231" s="15"/>
      <c r="N231" s="15"/>
    </row>
    <row r="232" spans="1:14" x14ac:dyDescent="0.3">
      <c r="A232" s="12" t="s">
        <v>410</v>
      </c>
      <c r="B232" s="14" t="s">
        <v>411</v>
      </c>
      <c r="C232" s="13" t="s">
        <v>92</v>
      </c>
      <c r="D232" s="13" t="s">
        <v>55</v>
      </c>
      <c r="E232" s="8" t="s">
        <v>56</v>
      </c>
      <c r="K232" s="15"/>
      <c r="L232" s="15"/>
      <c r="M232" s="15"/>
      <c r="N232" s="15"/>
    </row>
    <row r="233" spans="1:14" x14ac:dyDescent="0.3">
      <c r="A233" s="12" t="s">
        <v>408</v>
      </c>
      <c r="B233" s="14" t="s">
        <v>409</v>
      </c>
      <c r="C233" s="13" t="s">
        <v>72</v>
      </c>
      <c r="D233" s="13" t="s">
        <v>55</v>
      </c>
      <c r="E233" s="8" t="s">
        <v>56</v>
      </c>
      <c r="K233" s="15"/>
      <c r="L233" s="15"/>
      <c r="M233" s="15"/>
      <c r="N233" s="15"/>
    </row>
    <row r="234" spans="1:14" x14ac:dyDescent="0.3">
      <c r="A234" s="12" t="s">
        <v>412</v>
      </c>
      <c r="B234" s="13" t="s">
        <v>413</v>
      </c>
      <c r="C234" s="13" t="s">
        <v>92</v>
      </c>
      <c r="D234" s="13" t="s">
        <v>55</v>
      </c>
      <c r="E234" s="8" t="s">
        <v>56</v>
      </c>
      <c r="K234" s="15"/>
      <c r="L234" s="15"/>
      <c r="M234" s="15"/>
      <c r="N234" s="15"/>
    </row>
    <row r="235" spans="1:14" x14ac:dyDescent="0.3">
      <c r="A235" s="12" t="s">
        <v>673</v>
      </c>
      <c r="B235" s="13" t="s">
        <v>674</v>
      </c>
      <c r="C235" s="13" t="s">
        <v>54</v>
      </c>
      <c r="D235" s="13" t="s">
        <v>55</v>
      </c>
      <c r="E235" s="8" t="s">
        <v>56</v>
      </c>
      <c r="K235" s="15"/>
      <c r="L235" s="15"/>
      <c r="M235" s="15"/>
      <c r="N235" s="15"/>
    </row>
    <row r="236" spans="1:14" x14ac:dyDescent="0.3">
      <c r="A236" s="12" t="s">
        <v>414</v>
      </c>
      <c r="B236" s="13" t="s">
        <v>415</v>
      </c>
      <c r="C236" s="13" t="s">
        <v>416</v>
      </c>
      <c r="D236" s="13" t="s">
        <v>55</v>
      </c>
      <c r="E236" s="8" t="s">
        <v>56</v>
      </c>
      <c r="K236" s="15"/>
      <c r="L236" s="15"/>
      <c r="M236" s="15"/>
      <c r="N236" s="15"/>
    </row>
    <row r="237" spans="1:14" x14ac:dyDescent="0.3">
      <c r="A237" s="12" t="s">
        <v>611</v>
      </c>
      <c r="B237" s="13" t="s">
        <v>612</v>
      </c>
      <c r="C237" s="13" t="s">
        <v>72</v>
      </c>
      <c r="D237" s="13" t="s">
        <v>55</v>
      </c>
      <c r="E237" s="8" t="s">
        <v>56</v>
      </c>
      <c r="K237" s="15"/>
      <c r="L237" s="15"/>
      <c r="M237" s="15"/>
      <c r="N237" s="15"/>
    </row>
    <row r="238" spans="1:14" x14ac:dyDescent="0.3">
      <c r="A238" s="12" t="s">
        <v>780</v>
      </c>
      <c r="B238" s="13" t="s">
        <v>781</v>
      </c>
      <c r="C238" s="13" t="s">
        <v>72</v>
      </c>
      <c r="D238" s="13" t="s">
        <v>55</v>
      </c>
      <c r="E238" s="8" t="s">
        <v>56</v>
      </c>
      <c r="K238" s="15"/>
      <c r="L238" s="15"/>
      <c r="M238" s="15"/>
      <c r="N238" s="15"/>
    </row>
    <row r="239" spans="1:14" x14ac:dyDescent="0.3">
      <c r="A239" s="12" t="s">
        <v>417</v>
      </c>
      <c r="B239" s="13" t="s">
        <v>418</v>
      </c>
      <c r="C239" s="13" t="s">
        <v>54</v>
      </c>
      <c r="D239" s="13" t="s">
        <v>60</v>
      </c>
      <c r="E239" s="8" t="s">
        <v>51</v>
      </c>
      <c r="K239" s="15"/>
      <c r="L239" s="15"/>
      <c r="M239" s="15"/>
      <c r="N239" s="15"/>
    </row>
    <row r="240" spans="1:14" x14ac:dyDescent="0.3">
      <c r="A240" s="12" t="s">
        <v>419</v>
      </c>
      <c r="B240" s="13" t="s">
        <v>420</v>
      </c>
      <c r="C240" s="13" t="s">
        <v>59</v>
      </c>
      <c r="D240" s="13" t="s">
        <v>55</v>
      </c>
      <c r="E240" s="8" t="s">
        <v>51</v>
      </c>
      <c r="K240" s="15"/>
      <c r="L240" s="15"/>
      <c r="M240" s="15"/>
      <c r="N240" s="15"/>
    </row>
    <row r="241" spans="1:14" x14ac:dyDescent="0.3">
      <c r="A241" s="12" t="s">
        <v>421</v>
      </c>
      <c r="B241" s="14" t="s">
        <v>422</v>
      </c>
      <c r="C241" s="13" t="s">
        <v>54</v>
      </c>
      <c r="D241" s="13" t="s">
        <v>55</v>
      </c>
      <c r="E241" s="8" t="s">
        <v>51</v>
      </c>
      <c r="K241" s="15"/>
      <c r="L241" s="15"/>
      <c r="M241" s="15"/>
      <c r="N241" s="15"/>
    </row>
    <row r="242" spans="1:14" x14ac:dyDescent="0.3">
      <c r="A242" s="12" t="s">
        <v>748</v>
      </c>
      <c r="B242" s="14" t="s">
        <v>749</v>
      </c>
      <c r="C242" s="13" t="s">
        <v>744</v>
      </c>
      <c r="D242" s="13" t="s">
        <v>55</v>
      </c>
      <c r="E242" s="8" t="s">
        <v>56</v>
      </c>
      <c r="K242" s="15"/>
      <c r="L242" s="15"/>
      <c r="M242" s="15"/>
      <c r="N242" s="15"/>
    </row>
    <row r="243" spans="1:14" x14ac:dyDescent="0.3">
      <c r="A243" s="12" t="s">
        <v>423</v>
      </c>
      <c r="B243" s="14" t="s">
        <v>424</v>
      </c>
      <c r="C243" s="13" t="s">
        <v>59</v>
      </c>
      <c r="D243" s="13" t="s">
        <v>55</v>
      </c>
      <c r="E243" s="8" t="s">
        <v>56</v>
      </c>
      <c r="K243" s="15"/>
      <c r="L243" s="15"/>
      <c r="M243" s="15"/>
      <c r="N243" s="15"/>
    </row>
    <row r="244" spans="1:14" x14ac:dyDescent="0.3">
      <c r="A244" s="12" t="s">
        <v>427</v>
      </c>
      <c r="B244" s="14" t="s">
        <v>428</v>
      </c>
      <c r="C244" s="13" t="s">
        <v>282</v>
      </c>
      <c r="D244" s="13" t="s">
        <v>55</v>
      </c>
      <c r="E244" s="8" t="s">
        <v>56</v>
      </c>
      <c r="K244" s="15"/>
      <c r="L244" s="15"/>
      <c r="M244" s="15"/>
      <c r="N244" s="15"/>
    </row>
    <row r="245" spans="1:14" x14ac:dyDescent="0.3">
      <c r="A245" s="12" t="s">
        <v>615</v>
      </c>
      <c r="B245" s="14" t="s">
        <v>616</v>
      </c>
      <c r="C245" s="13" t="s">
        <v>63</v>
      </c>
      <c r="D245" s="13" t="s">
        <v>55</v>
      </c>
      <c r="E245" s="8" t="s">
        <v>56</v>
      </c>
      <c r="K245" s="15"/>
      <c r="L245" s="15"/>
      <c r="M245" s="15"/>
      <c r="N245" s="15"/>
    </row>
    <row r="246" spans="1:14" x14ac:dyDescent="0.3">
      <c r="A246" s="12" t="s">
        <v>425</v>
      </c>
      <c r="B246" s="14" t="s">
        <v>426</v>
      </c>
      <c r="C246" s="13" t="s">
        <v>54</v>
      </c>
      <c r="D246" s="13" t="s">
        <v>55</v>
      </c>
      <c r="E246" s="8" t="s">
        <v>51</v>
      </c>
      <c r="K246" s="15"/>
      <c r="L246" s="15"/>
      <c r="M246" s="15"/>
      <c r="N246" s="15"/>
    </row>
    <row r="247" spans="1:14" x14ac:dyDescent="0.3">
      <c r="A247" s="12" t="s">
        <v>429</v>
      </c>
      <c r="B247" s="14" t="s">
        <v>430</v>
      </c>
      <c r="C247" s="13" t="s">
        <v>54</v>
      </c>
      <c r="D247" s="13" t="s">
        <v>55</v>
      </c>
      <c r="E247" s="8" t="s">
        <v>56</v>
      </c>
      <c r="K247" s="15"/>
      <c r="L247" s="15"/>
      <c r="M247" s="15"/>
      <c r="N247" s="15"/>
    </row>
    <row r="248" spans="1:14" x14ac:dyDescent="0.3">
      <c r="A248" s="12" t="s">
        <v>431</v>
      </c>
      <c r="B248" s="14" t="s">
        <v>432</v>
      </c>
      <c r="C248" s="13" t="s">
        <v>72</v>
      </c>
      <c r="D248" s="13" t="s">
        <v>55</v>
      </c>
      <c r="E248" s="8" t="s">
        <v>56</v>
      </c>
      <c r="K248" s="15"/>
      <c r="L248" s="15"/>
      <c r="M248" s="15"/>
      <c r="N248" s="15"/>
    </row>
    <row r="249" spans="1:14" x14ac:dyDescent="0.3">
      <c r="A249" s="12" t="s">
        <v>433</v>
      </c>
      <c r="B249" s="14" t="s">
        <v>434</v>
      </c>
      <c r="C249" s="13" t="s">
        <v>59</v>
      </c>
      <c r="D249" s="13" t="s">
        <v>55</v>
      </c>
      <c r="E249" s="8" t="s">
        <v>51</v>
      </c>
      <c r="K249" s="15"/>
      <c r="L249" s="15"/>
      <c r="M249" s="15"/>
      <c r="N249" s="15"/>
    </row>
    <row r="250" spans="1:14" x14ac:dyDescent="0.3">
      <c r="A250" s="12" t="s">
        <v>752</v>
      </c>
      <c r="B250" s="14" t="s">
        <v>753</v>
      </c>
      <c r="C250" s="13" t="s">
        <v>744</v>
      </c>
      <c r="D250" s="13" t="s">
        <v>55</v>
      </c>
      <c r="E250" s="8" t="s">
        <v>56</v>
      </c>
      <c r="K250" s="15"/>
      <c r="L250" s="15"/>
      <c r="M250" s="15"/>
      <c r="N250" s="15"/>
    </row>
    <row r="251" spans="1:14" x14ac:dyDescent="0.3">
      <c r="A251" s="12" t="s">
        <v>810</v>
      </c>
      <c r="B251" s="14" t="s">
        <v>811</v>
      </c>
      <c r="C251" s="13" t="s">
        <v>72</v>
      </c>
      <c r="D251" s="13" t="s">
        <v>55</v>
      </c>
      <c r="E251" s="8" t="s">
        <v>56</v>
      </c>
      <c r="K251" s="15"/>
      <c r="L251" s="15"/>
      <c r="M251" s="15"/>
      <c r="N251" s="15"/>
    </row>
    <row r="252" spans="1:14" x14ac:dyDescent="0.3">
      <c r="A252" s="12" t="s">
        <v>435</v>
      </c>
      <c r="B252" s="14" t="s">
        <v>436</v>
      </c>
      <c r="C252" s="14" t="s">
        <v>59</v>
      </c>
      <c r="D252" s="13" t="s">
        <v>55</v>
      </c>
      <c r="E252" s="8" t="s">
        <v>56</v>
      </c>
      <c r="K252" s="15"/>
      <c r="L252" s="15"/>
      <c r="M252" s="15"/>
      <c r="N252" s="15"/>
    </row>
    <row r="253" spans="1:14" x14ac:dyDescent="0.3">
      <c r="A253" s="12" t="s">
        <v>437</v>
      </c>
      <c r="B253" s="14" t="s">
        <v>438</v>
      </c>
      <c r="C253" s="14" t="s">
        <v>59</v>
      </c>
      <c r="D253" s="13" t="s">
        <v>55</v>
      </c>
      <c r="E253" s="8" t="s">
        <v>56</v>
      </c>
      <c r="K253" s="15"/>
      <c r="L253" s="15"/>
      <c r="M253" s="15"/>
      <c r="N253" s="15"/>
    </row>
    <row r="254" spans="1:14" x14ac:dyDescent="0.3">
      <c r="A254" s="12" t="s">
        <v>439</v>
      </c>
      <c r="B254" s="14" t="s">
        <v>440</v>
      </c>
      <c r="C254" s="13" t="s">
        <v>59</v>
      </c>
      <c r="D254" s="13" t="s">
        <v>60</v>
      </c>
      <c r="E254" s="8" t="s">
        <v>51</v>
      </c>
      <c r="K254" s="15"/>
      <c r="L254" s="15"/>
      <c r="M254" s="15"/>
      <c r="N254" s="15"/>
    </row>
    <row r="255" spans="1:14" x14ac:dyDescent="0.3">
      <c r="A255" s="12" t="s">
        <v>613</v>
      </c>
      <c r="B255" s="14" t="s">
        <v>614</v>
      </c>
      <c r="C255" s="13" t="s">
        <v>72</v>
      </c>
      <c r="D255" s="13" t="s">
        <v>55</v>
      </c>
      <c r="E255" s="8" t="s">
        <v>56</v>
      </c>
      <c r="K255" s="15"/>
      <c r="L255" s="15"/>
      <c r="M255" s="15"/>
      <c r="N255" s="15"/>
    </row>
    <row r="256" spans="1:14" x14ac:dyDescent="0.3">
      <c r="A256" s="12" t="s">
        <v>794</v>
      </c>
      <c r="B256" s="14" t="s">
        <v>795</v>
      </c>
      <c r="C256" s="13" t="s">
        <v>282</v>
      </c>
      <c r="D256" s="13" t="s">
        <v>60</v>
      </c>
      <c r="E256" s="8" t="s">
        <v>56</v>
      </c>
      <c r="K256" s="15"/>
      <c r="L256" s="15"/>
      <c r="M256" s="15"/>
      <c r="N256" s="15"/>
    </row>
    <row r="257" spans="1:14" x14ac:dyDescent="0.3">
      <c r="A257" s="12" t="s">
        <v>441</v>
      </c>
      <c r="B257" s="13" t="s">
        <v>442</v>
      </c>
      <c r="C257" s="13" t="s">
        <v>54</v>
      </c>
      <c r="D257" s="13" t="s">
        <v>60</v>
      </c>
      <c r="E257" s="8" t="s">
        <v>51</v>
      </c>
      <c r="K257" s="15"/>
      <c r="L257" s="15"/>
      <c r="M257" s="15"/>
      <c r="N257" s="15"/>
    </row>
    <row r="258" spans="1:14" x14ac:dyDescent="0.3">
      <c r="A258" s="12" t="s">
        <v>443</v>
      </c>
      <c r="B258" s="14" t="s">
        <v>444</v>
      </c>
      <c r="C258" s="17" t="s">
        <v>63</v>
      </c>
      <c r="D258" s="17" t="s">
        <v>60</v>
      </c>
      <c r="E258" s="8" t="s">
        <v>56</v>
      </c>
      <c r="K258" s="15"/>
      <c r="L258" s="15"/>
      <c r="M258" s="15"/>
      <c r="N258" s="15"/>
    </row>
    <row r="259" spans="1:14" x14ac:dyDescent="0.3">
      <c r="A259" s="12" t="s">
        <v>796</v>
      </c>
      <c r="B259" s="14" t="s">
        <v>797</v>
      </c>
      <c r="C259" s="17" t="s">
        <v>282</v>
      </c>
      <c r="D259" s="17" t="s">
        <v>60</v>
      </c>
      <c r="E259" s="8" t="s">
        <v>56</v>
      </c>
      <c r="K259" s="15"/>
      <c r="L259" s="15"/>
      <c r="M259" s="15"/>
      <c r="N259" s="15"/>
    </row>
    <row r="260" spans="1:14" x14ac:dyDescent="0.3">
      <c r="A260" s="12" t="s">
        <v>445</v>
      </c>
      <c r="B260" s="14" t="s">
        <v>446</v>
      </c>
      <c r="C260" s="17" t="s">
        <v>63</v>
      </c>
      <c r="D260" s="17" t="s">
        <v>55</v>
      </c>
      <c r="E260" s="8" t="s">
        <v>56</v>
      </c>
      <c r="K260" s="15"/>
      <c r="L260" s="15"/>
      <c r="M260" s="15"/>
      <c r="N260" s="15"/>
    </row>
    <row r="261" spans="1:14" x14ac:dyDescent="0.3">
      <c r="A261" s="12" t="s">
        <v>617</v>
      </c>
      <c r="B261" s="14" t="s">
        <v>618</v>
      </c>
      <c r="C261" s="17" t="s">
        <v>72</v>
      </c>
      <c r="D261" s="17" t="s">
        <v>55</v>
      </c>
      <c r="E261" s="8" t="s">
        <v>56</v>
      </c>
      <c r="K261" s="15"/>
      <c r="L261" s="15"/>
      <c r="M261" s="15"/>
      <c r="N261" s="15"/>
    </row>
    <row r="262" spans="1:14" x14ac:dyDescent="0.3">
      <c r="A262" s="12" t="s">
        <v>650</v>
      </c>
      <c r="B262" s="14" t="s">
        <v>651</v>
      </c>
      <c r="C262" s="17" t="s">
        <v>282</v>
      </c>
      <c r="D262" s="17" t="s">
        <v>55</v>
      </c>
      <c r="E262" s="8" t="s">
        <v>56</v>
      </c>
      <c r="K262" s="15"/>
      <c r="L262" s="15"/>
      <c r="M262" s="15"/>
      <c r="N262" s="15"/>
    </row>
    <row r="263" spans="1:14" x14ac:dyDescent="0.3">
      <c r="A263" s="12" t="s">
        <v>447</v>
      </c>
      <c r="B263" s="13" t="s">
        <v>448</v>
      </c>
      <c r="C263" s="13" t="s">
        <v>54</v>
      </c>
      <c r="D263" s="13" t="s">
        <v>55</v>
      </c>
      <c r="E263" s="8" t="s">
        <v>51</v>
      </c>
      <c r="K263" s="15"/>
      <c r="L263" s="15"/>
      <c r="M263" s="15"/>
      <c r="N263" s="15"/>
    </row>
    <row r="264" spans="1:14" x14ac:dyDescent="0.3">
      <c r="A264" s="12" t="s">
        <v>449</v>
      </c>
      <c r="B264" s="14" t="s">
        <v>450</v>
      </c>
      <c r="C264" s="13" t="s">
        <v>59</v>
      </c>
      <c r="D264" s="13" t="s">
        <v>55</v>
      </c>
      <c r="E264" s="8" t="s">
        <v>51</v>
      </c>
      <c r="K264" s="15"/>
      <c r="L264" s="15"/>
      <c r="M264" s="15"/>
      <c r="N264" s="15"/>
    </row>
    <row r="265" spans="1:14" x14ac:dyDescent="0.3">
      <c r="A265" s="12" t="s">
        <v>451</v>
      </c>
      <c r="B265" s="14" t="s">
        <v>452</v>
      </c>
      <c r="C265" s="13" t="s">
        <v>54</v>
      </c>
      <c r="D265" s="13" t="s">
        <v>55</v>
      </c>
      <c r="E265" s="8" t="s">
        <v>56</v>
      </c>
      <c r="K265" s="15"/>
      <c r="L265" s="15"/>
      <c r="M265" s="15"/>
      <c r="N265" s="15"/>
    </row>
    <row r="266" spans="1:14" x14ac:dyDescent="0.3">
      <c r="A266" s="12" t="s">
        <v>453</v>
      </c>
      <c r="B266" s="14" t="s">
        <v>454</v>
      </c>
      <c r="C266" s="13" t="s">
        <v>72</v>
      </c>
      <c r="D266" s="13" t="s">
        <v>55</v>
      </c>
      <c r="E266" s="8" t="s">
        <v>56</v>
      </c>
      <c r="K266" s="15"/>
      <c r="L266" s="15"/>
      <c r="M266" s="15"/>
      <c r="N266" s="15"/>
    </row>
    <row r="267" spans="1:14" x14ac:dyDescent="0.3">
      <c r="A267" s="21" t="s">
        <v>455</v>
      </c>
      <c r="B267" s="14" t="s">
        <v>456</v>
      </c>
      <c r="C267" s="13" t="s">
        <v>72</v>
      </c>
      <c r="D267" s="13" t="s">
        <v>55</v>
      </c>
      <c r="E267" s="8" t="s">
        <v>56</v>
      </c>
      <c r="K267" s="15"/>
      <c r="L267" s="15"/>
      <c r="M267" s="15"/>
      <c r="N267" s="15"/>
    </row>
    <row r="268" spans="1:14" x14ac:dyDescent="0.3">
      <c r="A268" s="12" t="s">
        <v>457</v>
      </c>
      <c r="B268" s="14" t="s">
        <v>458</v>
      </c>
      <c r="C268" s="13" t="s">
        <v>54</v>
      </c>
      <c r="D268" s="13" t="s">
        <v>60</v>
      </c>
      <c r="E268" s="8" t="s">
        <v>56</v>
      </c>
      <c r="K268" s="15"/>
      <c r="L268" s="15"/>
      <c r="M268" s="15"/>
      <c r="N268" s="15"/>
    </row>
    <row r="269" spans="1:14" x14ac:dyDescent="0.3">
      <c r="A269" s="12" t="s">
        <v>638</v>
      </c>
      <c r="B269" s="14" t="s">
        <v>639</v>
      </c>
      <c r="C269" s="13" t="s">
        <v>59</v>
      </c>
      <c r="D269" s="13" t="s">
        <v>60</v>
      </c>
      <c r="E269" s="8" t="s">
        <v>51</v>
      </c>
      <c r="K269" s="15"/>
      <c r="L269" s="15"/>
      <c r="M269" s="15"/>
      <c r="N269" s="15"/>
    </row>
    <row r="270" spans="1:14" x14ac:dyDescent="0.3">
      <c r="A270" s="12" t="s">
        <v>671</v>
      </c>
      <c r="B270" s="14" t="s">
        <v>672</v>
      </c>
      <c r="C270" s="13" t="s">
        <v>307</v>
      </c>
      <c r="D270" s="13" t="s">
        <v>55</v>
      </c>
      <c r="E270" s="8" t="s">
        <v>56</v>
      </c>
      <c r="K270" s="15"/>
      <c r="L270" s="15"/>
      <c r="M270" s="15"/>
      <c r="N270" s="15"/>
    </row>
    <row r="271" spans="1:14" x14ac:dyDescent="0.3">
      <c r="A271" s="12" t="s">
        <v>459</v>
      </c>
      <c r="B271" s="14" t="s">
        <v>460</v>
      </c>
      <c r="C271" s="13" t="s">
        <v>54</v>
      </c>
      <c r="D271" s="13" t="s">
        <v>55</v>
      </c>
      <c r="E271" s="8" t="s">
        <v>56</v>
      </c>
      <c r="K271" s="15"/>
      <c r="L271" s="15"/>
      <c r="M271" s="15"/>
      <c r="N271" s="15"/>
    </row>
    <row r="272" spans="1:14" x14ac:dyDescent="0.3">
      <c r="A272" s="12" t="s">
        <v>461</v>
      </c>
      <c r="B272" s="13" t="s">
        <v>462</v>
      </c>
      <c r="C272" s="13" t="s">
        <v>59</v>
      </c>
      <c r="D272" s="13" t="s">
        <v>60</v>
      </c>
      <c r="E272" s="8" t="s">
        <v>51</v>
      </c>
      <c r="K272" s="15"/>
      <c r="L272" s="15"/>
      <c r="M272" s="15"/>
      <c r="N272" s="15"/>
    </row>
    <row r="273" spans="1:14" x14ac:dyDescent="0.3">
      <c r="A273" s="12" t="s">
        <v>463</v>
      </c>
      <c r="B273" s="14" t="s">
        <v>464</v>
      </c>
      <c r="C273" s="13" t="s">
        <v>54</v>
      </c>
      <c r="D273" s="13" t="s">
        <v>60</v>
      </c>
      <c r="E273" s="8" t="s">
        <v>56</v>
      </c>
      <c r="K273" s="15"/>
      <c r="L273" s="15"/>
      <c r="M273" s="15"/>
      <c r="N273" s="15"/>
    </row>
    <row r="274" spans="1:14" x14ac:dyDescent="0.3">
      <c r="A274" s="12" t="s">
        <v>658</v>
      </c>
      <c r="B274" s="14" t="s">
        <v>659</v>
      </c>
      <c r="C274" s="13" t="s">
        <v>59</v>
      </c>
      <c r="D274" s="13" t="s">
        <v>60</v>
      </c>
      <c r="E274" s="8" t="s">
        <v>56</v>
      </c>
      <c r="K274" s="15"/>
      <c r="L274" s="15"/>
      <c r="M274" s="15"/>
      <c r="N274" s="15"/>
    </row>
    <row r="275" spans="1:14" x14ac:dyDescent="0.3">
      <c r="A275" s="12" t="s">
        <v>465</v>
      </c>
      <c r="B275" s="14" t="s">
        <v>466</v>
      </c>
      <c r="C275" s="13" t="s">
        <v>59</v>
      </c>
      <c r="D275" s="13" t="s">
        <v>60</v>
      </c>
      <c r="E275" s="8" t="s">
        <v>56</v>
      </c>
      <c r="K275" s="15"/>
      <c r="L275" s="15"/>
      <c r="M275" s="15"/>
      <c r="N275" s="15"/>
    </row>
    <row r="276" spans="1:14" x14ac:dyDescent="0.3">
      <c r="A276" s="12" t="s">
        <v>467</v>
      </c>
      <c r="B276" s="14" t="s">
        <v>468</v>
      </c>
      <c r="C276" s="13" t="s">
        <v>59</v>
      </c>
      <c r="D276" s="13" t="s">
        <v>60</v>
      </c>
      <c r="E276" s="8" t="s">
        <v>56</v>
      </c>
      <c r="K276" s="15"/>
      <c r="L276" s="15"/>
      <c r="M276" s="15"/>
      <c r="N276" s="15"/>
    </row>
    <row r="277" spans="1:14" x14ac:dyDescent="0.3">
      <c r="A277" s="12" t="s">
        <v>469</v>
      </c>
      <c r="B277" s="13" t="s">
        <v>470</v>
      </c>
      <c r="C277" s="13" t="s">
        <v>59</v>
      </c>
      <c r="D277" s="13" t="s">
        <v>55</v>
      </c>
      <c r="E277" s="8" t="s">
        <v>51</v>
      </c>
      <c r="K277" s="15"/>
      <c r="L277" s="15"/>
      <c r="M277" s="15"/>
      <c r="N277" s="15"/>
    </row>
    <row r="278" spans="1:14" x14ac:dyDescent="0.3">
      <c r="A278" s="12" t="s">
        <v>471</v>
      </c>
      <c r="B278" s="13" t="s">
        <v>472</v>
      </c>
      <c r="C278" s="13" t="s">
        <v>59</v>
      </c>
      <c r="D278" s="13" t="s">
        <v>55</v>
      </c>
      <c r="E278" s="8" t="s">
        <v>51</v>
      </c>
      <c r="K278" s="15"/>
      <c r="L278" s="15"/>
      <c r="M278" s="15"/>
      <c r="N278" s="15"/>
    </row>
    <row r="279" spans="1:14" x14ac:dyDescent="0.3">
      <c r="A279" s="12" t="s">
        <v>704</v>
      </c>
      <c r="B279" s="13" t="s">
        <v>705</v>
      </c>
      <c r="C279" s="13" t="s">
        <v>92</v>
      </c>
      <c r="D279" s="13" t="s">
        <v>55</v>
      </c>
      <c r="E279" s="8" t="s">
        <v>56</v>
      </c>
      <c r="K279" s="15"/>
      <c r="L279" s="15"/>
      <c r="M279" s="15"/>
      <c r="N279" s="15"/>
    </row>
    <row r="280" spans="1:14" x14ac:dyDescent="0.3">
      <c r="A280" s="12" t="s">
        <v>473</v>
      </c>
      <c r="B280" s="13" t="s">
        <v>474</v>
      </c>
      <c r="C280" s="13" t="s">
        <v>63</v>
      </c>
      <c r="D280" s="13" t="s">
        <v>55</v>
      </c>
      <c r="E280" s="8" t="s">
        <v>56</v>
      </c>
      <c r="K280" s="15"/>
      <c r="L280" s="15"/>
      <c r="M280" s="15"/>
      <c r="N280" s="15"/>
    </row>
    <row r="281" spans="1:14" x14ac:dyDescent="0.3">
      <c r="A281" s="12" t="s">
        <v>475</v>
      </c>
      <c r="B281" s="13" t="s">
        <v>476</v>
      </c>
      <c r="C281" s="13" t="s">
        <v>54</v>
      </c>
      <c r="D281" s="13" t="s">
        <v>55</v>
      </c>
      <c r="E281" s="8" t="s">
        <v>51</v>
      </c>
      <c r="K281" s="15"/>
      <c r="L281" s="15"/>
      <c r="M281" s="15"/>
      <c r="N281" s="15"/>
    </row>
    <row r="282" spans="1:14" x14ac:dyDescent="0.3">
      <c r="A282" s="12" t="s">
        <v>477</v>
      </c>
      <c r="B282" s="13" t="s">
        <v>478</v>
      </c>
      <c r="C282" s="13" t="s">
        <v>59</v>
      </c>
      <c r="D282" s="13" t="s">
        <v>55</v>
      </c>
      <c r="E282" s="8" t="s">
        <v>56</v>
      </c>
      <c r="K282" s="15"/>
      <c r="L282" s="15"/>
      <c r="M282" s="15"/>
      <c r="N282" s="15"/>
    </row>
    <row r="283" spans="1:14" x14ac:dyDescent="0.3">
      <c r="A283" s="12" t="s">
        <v>683</v>
      </c>
      <c r="B283" s="13" t="s">
        <v>684</v>
      </c>
      <c r="C283" s="13" t="s">
        <v>307</v>
      </c>
      <c r="D283" s="13" t="s">
        <v>55</v>
      </c>
      <c r="E283" s="8" t="s">
        <v>56</v>
      </c>
      <c r="K283" s="15"/>
      <c r="L283" s="15"/>
      <c r="M283" s="15"/>
      <c r="N283" s="15"/>
    </row>
    <row r="284" spans="1:14" x14ac:dyDescent="0.3">
      <c r="A284" s="12" t="s">
        <v>479</v>
      </c>
      <c r="B284" s="13" t="s">
        <v>480</v>
      </c>
      <c r="C284" s="13" t="s">
        <v>63</v>
      </c>
      <c r="D284" s="13" t="s">
        <v>55</v>
      </c>
      <c r="E284" s="8" t="s">
        <v>56</v>
      </c>
      <c r="K284" s="15"/>
      <c r="L284" s="15"/>
      <c r="M284" s="15"/>
      <c r="N284" s="15"/>
    </row>
    <row r="285" spans="1:14" x14ac:dyDescent="0.3">
      <c r="A285" s="12" t="s">
        <v>481</v>
      </c>
      <c r="B285" s="13" t="s">
        <v>482</v>
      </c>
      <c r="C285" s="13" t="s">
        <v>307</v>
      </c>
      <c r="D285" s="13" t="s">
        <v>60</v>
      </c>
      <c r="E285" s="8" t="s">
        <v>56</v>
      </c>
      <c r="K285" s="15"/>
      <c r="L285" s="15"/>
      <c r="M285" s="15"/>
      <c r="N285" s="15"/>
    </row>
    <row r="286" spans="1:14" x14ac:dyDescent="0.3">
      <c r="A286" s="12" t="s">
        <v>483</v>
      </c>
      <c r="B286" s="13" t="s">
        <v>484</v>
      </c>
      <c r="C286" s="13" t="s">
        <v>59</v>
      </c>
      <c r="D286" s="13" t="s">
        <v>55</v>
      </c>
      <c r="E286" s="8" t="s">
        <v>56</v>
      </c>
      <c r="K286" s="15"/>
      <c r="L286" s="15"/>
      <c r="M286" s="15"/>
      <c r="N286" s="15"/>
    </row>
    <row r="287" spans="1:14" x14ac:dyDescent="0.3">
      <c r="A287" s="12" t="s">
        <v>485</v>
      </c>
      <c r="B287" s="13" t="s">
        <v>486</v>
      </c>
      <c r="C287" s="13" t="s">
        <v>59</v>
      </c>
      <c r="D287" s="13" t="s">
        <v>55</v>
      </c>
      <c r="E287" s="8" t="s">
        <v>56</v>
      </c>
      <c r="K287" s="15"/>
      <c r="L287" s="15"/>
      <c r="M287" s="15"/>
      <c r="N287" s="15"/>
    </row>
    <row r="288" spans="1:14" x14ac:dyDescent="0.3">
      <c r="A288" s="12" t="s">
        <v>656</v>
      </c>
      <c r="B288" s="13" t="s">
        <v>657</v>
      </c>
      <c r="C288" s="13" t="s">
        <v>59</v>
      </c>
      <c r="D288" s="13" t="s">
        <v>60</v>
      </c>
      <c r="E288" s="8" t="s">
        <v>51</v>
      </c>
      <c r="K288" s="15"/>
      <c r="L288" s="15"/>
      <c r="M288" s="15"/>
      <c r="N288" s="15"/>
    </row>
    <row r="289" spans="1:14" x14ac:dyDescent="0.3">
      <c r="A289" s="12" t="s">
        <v>487</v>
      </c>
      <c r="B289" s="14" t="s">
        <v>488</v>
      </c>
      <c r="C289" s="14" t="s">
        <v>92</v>
      </c>
      <c r="D289" s="13" t="s">
        <v>55</v>
      </c>
      <c r="E289" s="8" t="s">
        <v>56</v>
      </c>
      <c r="K289" s="15"/>
      <c r="L289" s="15"/>
      <c r="M289" s="15"/>
      <c r="N289" s="15"/>
    </row>
    <row r="290" spans="1:14" x14ac:dyDescent="0.3">
      <c r="A290" s="12" t="s">
        <v>681</v>
      </c>
      <c r="B290" s="14" t="s">
        <v>682</v>
      </c>
      <c r="C290" s="14" t="s">
        <v>54</v>
      </c>
      <c r="D290" s="13" t="s">
        <v>60</v>
      </c>
      <c r="E290" s="8" t="s">
        <v>56</v>
      </c>
      <c r="K290" s="15"/>
      <c r="L290" s="15"/>
      <c r="M290" s="15"/>
      <c r="N290" s="15"/>
    </row>
    <row r="291" spans="1:14" x14ac:dyDescent="0.3">
      <c r="A291" s="12" t="s">
        <v>666</v>
      </c>
      <c r="B291" s="14" t="s">
        <v>669</v>
      </c>
      <c r="C291" s="13" t="s">
        <v>59</v>
      </c>
      <c r="D291" s="13" t="s">
        <v>60</v>
      </c>
      <c r="E291" s="8" t="s">
        <v>56</v>
      </c>
      <c r="K291" s="15"/>
      <c r="L291" s="15"/>
      <c r="M291" s="15"/>
      <c r="N291" s="15"/>
    </row>
    <row r="292" spans="1:14" x14ac:dyDescent="0.3">
      <c r="A292" s="12" t="s">
        <v>756</v>
      </c>
      <c r="B292" s="14" t="s">
        <v>757</v>
      </c>
      <c r="C292" s="13" t="s">
        <v>744</v>
      </c>
      <c r="D292" s="13" t="s">
        <v>55</v>
      </c>
      <c r="E292" s="8" t="s">
        <v>56</v>
      </c>
      <c r="K292" s="15"/>
      <c r="L292" s="15"/>
      <c r="M292" s="15"/>
      <c r="N292" s="15"/>
    </row>
    <row r="293" spans="1:14" x14ac:dyDescent="0.3">
      <c r="A293" s="12" t="s">
        <v>489</v>
      </c>
      <c r="B293" s="14" t="s">
        <v>490</v>
      </c>
      <c r="C293" s="14" t="s">
        <v>92</v>
      </c>
      <c r="D293" s="13" t="s">
        <v>60</v>
      </c>
      <c r="E293" s="8" t="s">
        <v>56</v>
      </c>
      <c r="K293" s="15"/>
      <c r="L293" s="15"/>
      <c r="M293" s="15"/>
      <c r="N293" s="15"/>
    </row>
    <row r="294" spans="1:14" x14ac:dyDescent="0.3">
      <c r="A294" s="12" t="s">
        <v>491</v>
      </c>
      <c r="B294" s="14" t="s">
        <v>492</v>
      </c>
      <c r="C294" s="13" t="s">
        <v>54</v>
      </c>
      <c r="D294" s="13" t="s">
        <v>60</v>
      </c>
      <c r="E294" s="8" t="s">
        <v>51</v>
      </c>
      <c r="K294" s="15"/>
      <c r="L294" s="15"/>
      <c r="M294" s="15"/>
      <c r="N294" s="15"/>
    </row>
    <row r="295" spans="1:14" x14ac:dyDescent="0.3">
      <c r="A295" s="12" t="s">
        <v>493</v>
      </c>
      <c r="B295" s="14" t="s">
        <v>494</v>
      </c>
      <c r="C295" s="13" t="s">
        <v>54</v>
      </c>
      <c r="D295" s="13" t="s">
        <v>60</v>
      </c>
      <c r="E295" s="8" t="s">
        <v>56</v>
      </c>
      <c r="K295" s="15"/>
      <c r="L295" s="15"/>
      <c r="M295" s="15"/>
      <c r="N295" s="15"/>
    </row>
    <row r="296" spans="1:14" x14ac:dyDescent="0.3">
      <c r="A296" s="12" t="s">
        <v>737</v>
      </c>
      <c r="B296" s="14" t="s">
        <v>738</v>
      </c>
      <c r="C296" s="13" t="s">
        <v>739</v>
      </c>
      <c r="D296" s="13" t="s">
        <v>55</v>
      </c>
      <c r="E296" s="8" t="s">
        <v>56</v>
      </c>
      <c r="K296" s="15"/>
      <c r="L296" s="15"/>
      <c r="M296" s="15"/>
      <c r="N296" s="15"/>
    </row>
    <row r="297" spans="1:14" x14ac:dyDescent="0.3">
      <c r="A297" s="12" t="s">
        <v>495</v>
      </c>
      <c r="B297" s="14" t="s">
        <v>496</v>
      </c>
      <c r="C297" s="13" t="s">
        <v>63</v>
      </c>
      <c r="D297" s="13" t="s">
        <v>55</v>
      </c>
      <c r="E297" s="8" t="s">
        <v>56</v>
      </c>
      <c r="K297" s="15"/>
      <c r="L297" s="15"/>
      <c r="M297" s="15"/>
      <c r="N297" s="15"/>
    </row>
    <row r="298" spans="1:14" x14ac:dyDescent="0.3">
      <c r="A298" s="16" t="s">
        <v>497</v>
      </c>
      <c r="B298" s="17" t="s">
        <v>498</v>
      </c>
      <c r="C298" s="17" t="s">
        <v>59</v>
      </c>
      <c r="D298" s="17" t="s">
        <v>55</v>
      </c>
      <c r="E298" s="8" t="s">
        <v>51</v>
      </c>
      <c r="K298" s="15"/>
      <c r="L298" s="15"/>
      <c r="M298" s="15"/>
      <c r="N298" s="15"/>
    </row>
    <row r="299" spans="1:14" x14ac:dyDescent="0.3">
      <c r="A299" s="12" t="s">
        <v>503</v>
      </c>
      <c r="B299" s="13" t="s">
        <v>504</v>
      </c>
      <c r="C299" s="13" t="s">
        <v>59</v>
      </c>
      <c r="D299" s="13" t="s">
        <v>55</v>
      </c>
      <c r="E299" s="8" t="s">
        <v>56</v>
      </c>
      <c r="K299" s="15"/>
      <c r="L299" s="15"/>
      <c r="M299" s="15"/>
      <c r="N299" s="15"/>
    </row>
    <row r="300" spans="1:14" x14ac:dyDescent="0.3">
      <c r="A300" s="12" t="s">
        <v>499</v>
      </c>
      <c r="B300" s="13" t="s">
        <v>500</v>
      </c>
      <c r="C300" s="13" t="s">
        <v>54</v>
      </c>
      <c r="D300" s="13" t="s">
        <v>55</v>
      </c>
      <c r="E300" s="8" t="s">
        <v>56</v>
      </c>
      <c r="K300" s="15"/>
      <c r="L300" s="15"/>
      <c r="M300" s="15"/>
      <c r="N300" s="15"/>
    </row>
    <row r="301" spans="1:14" x14ac:dyDescent="0.3">
      <c r="A301" s="12" t="s">
        <v>501</v>
      </c>
      <c r="B301" s="13" t="s">
        <v>502</v>
      </c>
      <c r="C301" s="13" t="s">
        <v>54</v>
      </c>
      <c r="D301" s="13" t="s">
        <v>55</v>
      </c>
      <c r="E301" s="8" t="s">
        <v>56</v>
      </c>
      <c r="K301" s="15"/>
      <c r="L301" s="15"/>
      <c r="M301" s="15"/>
      <c r="N301" s="15"/>
    </row>
    <row r="302" spans="1:14" x14ac:dyDescent="0.3">
      <c r="A302" s="12" t="s">
        <v>505</v>
      </c>
      <c r="B302" s="13" t="s">
        <v>506</v>
      </c>
      <c r="C302" s="13" t="s">
        <v>59</v>
      </c>
      <c r="D302" s="13" t="s">
        <v>55</v>
      </c>
      <c r="E302" s="8" t="s">
        <v>56</v>
      </c>
      <c r="K302" s="15"/>
      <c r="L302" s="15"/>
      <c r="M302" s="15"/>
      <c r="N302" s="15"/>
    </row>
    <row r="303" spans="1:14" x14ac:dyDescent="0.3">
      <c r="A303" s="12" t="s">
        <v>507</v>
      </c>
      <c r="B303" s="13" t="s">
        <v>508</v>
      </c>
      <c r="C303" s="13" t="s">
        <v>54</v>
      </c>
      <c r="D303" s="13" t="s">
        <v>55</v>
      </c>
      <c r="E303" s="8" t="s">
        <v>51</v>
      </c>
      <c r="K303" s="15"/>
      <c r="L303" s="15"/>
      <c r="M303" s="15"/>
      <c r="N303" s="15"/>
    </row>
    <row r="304" spans="1:14" x14ac:dyDescent="0.3">
      <c r="A304" s="12" t="s">
        <v>509</v>
      </c>
      <c r="B304" s="14" t="s">
        <v>510</v>
      </c>
      <c r="C304" s="13" t="s">
        <v>59</v>
      </c>
      <c r="D304" s="13" t="s">
        <v>55</v>
      </c>
      <c r="E304" s="8" t="s">
        <v>56</v>
      </c>
      <c r="K304" s="15"/>
      <c r="L304" s="15"/>
      <c r="M304" s="15"/>
      <c r="N304" s="15"/>
    </row>
    <row r="305" spans="1:14" x14ac:dyDescent="0.3">
      <c r="A305" s="16" t="s">
        <v>624</v>
      </c>
      <c r="B305" s="17" t="s">
        <v>625</v>
      </c>
      <c r="C305" s="17" t="s">
        <v>63</v>
      </c>
      <c r="D305" s="17" t="s">
        <v>60</v>
      </c>
      <c r="E305" s="8" t="s">
        <v>56</v>
      </c>
      <c r="K305" s="15"/>
      <c r="L305" s="15"/>
      <c r="M305" s="15"/>
      <c r="N305" s="15"/>
    </row>
    <row r="306" spans="1:14" x14ac:dyDescent="0.3">
      <c r="A306" s="16" t="s">
        <v>694</v>
      </c>
      <c r="B306" s="17" t="s">
        <v>695</v>
      </c>
      <c r="C306" s="17" t="s">
        <v>63</v>
      </c>
      <c r="D306" s="17" t="s">
        <v>60</v>
      </c>
      <c r="E306" s="8" t="s">
        <v>56</v>
      </c>
      <c r="K306" s="15"/>
      <c r="L306" s="15"/>
      <c r="M306" s="15"/>
      <c r="N306" s="15"/>
    </row>
    <row r="307" spans="1:14" x14ac:dyDescent="0.3">
      <c r="A307" s="16" t="s">
        <v>511</v>
      </c>
      <c r="B307" s="17" t="s">
        <v>512</v>
      </c>
      <c r="C307" s="17" t="s">
        <v>63</v>
      </c>
      <c r="D307" s="17" t="s">
        <v>60</v>
      </c>
      <c r="E307" s="8" t="s">
        <v>56</v>
      </c>
      <c r="K307" s="15"/>
      <c r="L307" s="15"/>
      <c r="M307" s="15"/>
      <c r="N307" s="15"/>
    </row>
    <row r="308" spans="1:14" x14ac:dyDescent="0.3">
      <c r="A308" s="16" t="s">
        <v>513</v>
      </c>
      <c r="B308" s="17" t="s">
        <v>514</v>
      </c>
      <c r="C308" s="17" t="s">
        <v>63</v>
      </c>
      <c r="D308" s="17" t="s">
        <v>60</v>
      </c>
      <c r="E308" s="8" t="s">
        <v>56</v>
      </c>
      <c r="K308" s="15"/>
      <c r="L308" s="15"/>
      <c r="M308" s="15"/>
      <c r="N308" s="15"/>
    </row>
    <row r="309" spans="1:14" x14ac:dyDescent="0.3">
      <c r="A309" s="12" t="s">
        <v>515</v>
      </c>
      <c r="B309" s="14" t="s">
        <v>516</v>
      </c>
      <c r="C309" s="13" t="s">
        <v>54</v>
      </c>
      <c r="D309" s="13" t="s">
        <v>55</v>
      </c>
      <c r="E309" s="8" t="s">
        <v>56</v>
      </c>
      <c r="K309" s="15"/>
      <c r="L309" s="15"/>
      <c r="M309" s="15"/>
      <c r="N309" s="15"/>
    </row>
    <row r="310" spans="1:14" x14ac:dyDescent="0.3">
      <c r="A310" s="22" t="s">
        <v>517</v>
      </c>
      <c r="B310" s="23" t="s">
        <v>518</v>
      </c>
      <c r="C310" s="17" t="s">
        <v>63</v>
      </c>
      <c r="D310" s="23" t="s">
        <v>55</v>
      </c>
      <c r="E310" s="8" t="s">
        <v>56</v>
      </c>
      <c r="K310" s="15"/>
      <c r="L310" s="15"/>
      <c r="M310" s="15"/>
      <c r="N310" s="15"/>
    </row>
    <row r="311" spans="1:14" x14ac:dyDescent="0.3">
      <c r="A311" s="12" t="s">
        <v>519</v>
      </c>
      <c r="B311" s="14" t="s">
        <v>520</v>
      </c>
      <c r="C311" s="13" t="s">
        <v>59</v>
      </c>
      <c r="D311" s="13" t="s">
        <v>55</v>
      </c>
      <c r="E311" s="8" t="s">
        <v>51</v>
      </c>
      <c r="K311" s="15"/>
      <c r="L311" s="15"/>
      <c r="M311" s="15"/>
      <c r="N311" s="15"/>
    </row>
    <row r="312" spans="1:14" x14ac:dyDescent="0.3">
      <c r="A312" s="12" t="s">
        <v>521</v>
      </c>
      <c r="B312" s="14" t="s">
        <v>522</v>
      </c>
      <c r="C312" s="13" t="s">
        <v>72</v>
      </c>
      <c r="D312" s="13" t="s">
        <v>55</v>
      </c>
      <c r="E312" s="8" t="s">
        <v>56</v>
      </c>
      <c r="K312" s="15"/>
      <c r="L312" s="15"/>
      <c r="M312" s="15"/>
      <c r="N312" s="15"/>
    </row>
    <row r="313" spans="1:14" x14ac:dyDescent="0.3">
      <c r="A313" s="12" t="s">
        <v>523</v>
      </c>
      <c r="B313" s="13" t="s">
        <v>524</v>
      </c>
      <c r="C313" s="13" t="s">
        <v>59</v>
      </c>
      <c r="D313" s="13" t="s">
        <v>60</v>
      </c>
      <c r="E313" s="8" t="s">
        <v>56</v>
      </c>
      <c r="K313" s="15"/>
      <c r="L313" s="15"/>
      <c r="M313" s="15"/>
      <c r="N313" s="15"/>
    </row>
    <row r="314" spans="1:14" x14ac:dyDescent="0.3">
      <c r="A314" s="12" t="s">
        <v>702</v>
      </c>
      <c r="B314" s="13" t="s">
        <v>703</v>
      </c>
      <c r="C314" s="13" t="s">
        <v>54</v>
      </c>
      <c r="D314" s="13" t="s">
        <v>55</v>
      </c>
      <c r="E314" s="8" t="s">
        <v>51</v>
      </c>
      <c r="K314" s="15"/>
      <c r="L314" s="15"/>
      <c r="M314" s="15"/>
      <c r="N314" s="15"/>
    </row>
    <row r="315" spans="1:14" x14ac:dyDescent="0.3">
      <c r="A315" s="12" t="s">
        <v>525</v>
      </c>
      <c r="B315" s="13" t="s">
        <v>526</v>
      </c>
      <c r="C315" s="13" t="s">
        <v>72</v>
      </c>
      <c r="D315" s="13" t="s">
        <v>55</v>
      </c>
      <c r="E315" s="8" t="s">
        <v>56</v>
      </c>
      <c r="K315" s="15"/>
      <c r="L315" s="15"/>
      <c r="M315" s="15"/>
      <c r="N315" s="15"/>
    </row>
    <row r="316" spans="1:14" x14ac:dyDescent="0.3">
      <c r="A316" s="12" t="s">
        <v>527</v>
      </c>
      <c r="B316" s="14" t="s">
        <v>528</v>
      </c>
      <c r="C316" s="13" t="s">
        <v>59</v>
      </c>
      <c r="D316" s="13" t="s">
        <v>55</v>
      </c>
      <c r="E316" s="8" t="s">
        <v>56</v>
      </c>
      <c r="K316" s="15"/>
      <c r="L316" s="15"/>
      <c r="M316" s="15"/>
      <c r="N316" s="15"/>
    </row>
    <row r="317" spans="1:14" x14ac:dyDescent="0.3">
      <c r="A317" s="12" t="s">
        <v>529</v>
      </c>
      <c r="B317" s="14" t="s">
        <v>530</v>
      </c>
      <c r="C317" s="13" t="s">
        <v>92</v>
      </c>
      <c r="D317" s="13" t="s">
        <v>55</v>
      </c>
      <c r="E317" s="8" t="s">
        <v>56</v>
      </c>
      <c r="K317" s="15"/>
      <c r="L317" s="15"/>
      <c r="M317" s="15"/>
      <c r="N317" s="15"/>
    </row>
    <row r="318" spans="1:14" x14ac:dyDescent="0.3">
      <c r="A318" s="12" t="s">
        <v>531</v>
      </c>
      <c r="B318" s="14" t="s">
        <v>532</v>
      </c>
      <c r="C318" s="13" t="s">
        <v>59</v>
      </c>
      <c r="D318" s="13" t="s">
        <v>55</v>
      </c>
      <c r="E318" s="8" t="s">
        <v>51</v>
      </c>
      <c r="K318" s="15"/>
      <c r="L318" s="15"/>
      <c r="M318" s="15"/>
      <c r="N318" s="15"/>
    </row>
    <row r="319" spans="1:14" x14ac:dyDescent="0.3">
      <c r="A319" s="12" t="s">
        <v>782</v>
      </c>
      <c r="B319" s="14" t="s">
        <v>783</v>
      </c>
      <c r="C319" s="13" t="s">
        <v>59</v>
      </c>
      <c r="D319" s="13" t="s">
        <v>55</v>
      </c>
      <c r="E319" s="8" t="s">
        <v>56</v>
      </c>
      <c r="K319" s="15"/>
      <c r="L319" s="15"/>
      <c r="M319" s="15"/>
      <c r="N319" s="15"/>
    </row>
    <row r="320" spans="1:14" x14ac:dyDescent="0.3">
      <c r="A320" s="12" t="s">
        <v>533</v>
      </c>
      <c r="B320" s="13" t="s">
        <v>534</v>
      </c>
      <c r="C320" s="13" t="s">
        <v>54</v>
      </c>
      <c r="D320" s="13" t="s">
        <v>60</v>
      </c>
      <c r="E320" s="8" t="s">
        <v>51</v>
      </c>
      <c r="K320" s="15"/>
      <c r="L320" s="15"/>
      <c r="M320" s="15"/>
      <c r="N320" s="15"/>
    </row>
    <row r="321" spans="1:14" x14ac:dyDescent="0.3">
      <c r="A321" s="12" t="s">
        <v>535</v>
      </c>
      <c r="B321" s="14" t="s">
        <v>536</v>
      </c>
      <c r="C321" s="13" t="s">
        <v>54</v>
      </c>
      <c r="D321" s="13" t="s">
        <v>60</v>
      </c>
      <c r="E321" s="8" t="s">
        <v>56</v>
      </c>
      <c r="K321" s="15"/>
      <c r="L321" s="15"/>
      <c r="M321" s="15"/>
      <c r="N321" s="15"/>
    </row>
    <row r="322" spans="1:14" x14ac:dyDescent="0.3">
      <c r="A322" s="12" t="s">
        <v>537</v>
      </c>
      <c r="B322" s="13" t="s">
        <v>538</v>
      </c>
      <c r="C322" s="13" t="s">
        <v>59</v>
      </c>
      <c r="D322" s="13" t="s">
        <v>55</v>
      </c>
      <c r="E322" s="8" t="s">
        <v>56</v>
      </c>
      <c r="K322" s="15"/>
      <c r="L322" s="15"/>
      <c r="M322" s="15"/>
      <c r="N322" s="15"/>
    </row>
    <row r="323" spans="1:14" x14ac:dyDescent="0.3">
      <c r="A323" s="12" t="s">
        <v>539</v>
      </c>
      <c r="B323" s="13" t="s">
        <v>540</v>
      </c>
      <c r="C323" s="13" t="s">
        <v>282</v>
      </c>
      <c r="D323" s="13" t="s">
        <v>55</v>
      </c>
      <c r="E323" s="8" t="s">
        <v>56</v>
      </c>
      <c r="K323" s="15"/>
      <c r="L323" s="15"/>
      <c r="M323" s="15"/>
      <c r="N323" s="15"/>
    </row>
    <row r="324" spans="1:14" x14ac:dyDescent="0.3">
      <c r="A324" s="12" t="s">
        <v>541</v>
      </c>
      <c r="B324" s="14" t="s">
        <v>542</v>
      </c>
      <c r="C324" s="13" t="s">
        <v>54</v>
      </c>
      <c r="D324" s="13" t="s">
        <v>55</v>
      </c>
      <c r="E324" s="8" t="s">
        <v>56</v>
      </c>
      <c r="K324" s="15"/>
      <c r="L324" s="15"/>
      <c r="M324" s="15"/>
      <c r="N324" s="15"/>
    </row>
    <row r="325" spans="1:14" x14ac:dyDescent="0.3">
      <c r="A325" s="12" t="s">
        <v>543</v>
      </c>
      <c r="B325" s="14" t="s">
        <v>544</v>
      </c>
      <c r="C325" s="13" t="s">
        <v>54</v>
      </c>
      <c r="D325" s="13" t="s">
        <v>55</v>
      </c>
      <c r="E325" s="8" t="s">
        <v>56</v>
      </c>
      <c r="K325" s="15"/>
      <c r="L325" s="15"/>
      <c r="M325" s="15"/>
      <c r="N325" s="15"/>
    </row>
    <row r="326" spans="1:14" x14ac:dyDescent="0.3">
      <c r="A326" s="12" t="s">
        <v>804</v>
      </c>
      <c r="B326" s="14" t="s">
        <v>805</v>
      </c>
      <c r="C326" s="13" t="s">
        <v>72</v>
      </c>
      <c r="D326" s="13" t="s">
        <v>55</v>
      </c>
      <c r="E326" s="8" t="s">
        <v>56</v>
      </c>
      <c r="K326" s="15"/>
      <c r="L326" s="15"/>
      <c r="M326" s="15"/>
      <c r="N326" s="15"/>
    </row>
    <row r="327" spans="1:14" x14ac:dyDescent="0.3">
      <c r="A327" s="12" t="s">
        <v>603</v>
      </c>
      <c r="B327" s="14" t="s">
        <v>619</v>
      </c>
      <c r="C327" s="13" t="s">
        <v>72</v>
      </c>
      <c r="D327" s="13" t="s">
        <v>55</v>
      </c>
      <c r="E327" s="8" t="s">
        <v>56</v>
      </c>
      <c r="K327" s="15"/>
      <c r="L327" s="15"/>
      <c r="M327" s="15"/>
      <c r="N327" s="15"/>
    </row>
    <row r="328" spans="1:14" x14ac:dyDescent="0.3">
      <c r="A328" s="12" t="s">
        <v>545</v>
      </c>
      <c r="B328" s="14" t="s">
        <v>546</v>
      </c>
      <c r="C328" s="13" t="s">
        <v>59</v>
      </c>
      <c r="D328" s="13" t="s">
        <v>55</v>
      </c>
      <c r="E328" s="8" t="s">
        <v>51</v>
      </c>
      <c r="K328" s="15"/>
      <c r="L328" s="15"/>
      <c r="M328" s="15"/>
      <c r="N328" s="15"/>
    </row>
    <row r="329" spans="1:14" x14ac:dyDescent="0.3">
      <c r="A329" s="12" t="s">
        <v>759</v>
      </c>
      <c r="B329" s="14" t="s">
        <v>760</v>
      </c>
      <c r="C329" s="13" t="s">
        <v>92</v>
      </c>
      <c r="D329" s="13" t="s">
        <v>55</v>
      </c>
      <c r="E329" s="8" t="s">
        <v>56</v>
      </c>
      <c r="K329" s="15"/>
      <c r="L329" s="15"/>
      <c r="M329" s="15"/>
      <c r="N329" s="15"/>
    </row>
    <row r="330" spans="1:14" x14ac:dyDescent="0.3">
      <c r="A330" s="12" t="s">
        <v>547</v>
      </c>
      <c r="B330" s="13" t="s">
        <v>548</v>
      </c>
      <c r="C330" s="13" t="s">
        <v>59</v>
      </c>
      <c r="D330" s="13" t="s">
        <v>55</v>
      </c>
      <c r="E330" s="8" t="s">
        <v>56</v>
      </c>
      <c r="K330" s="15"/>
      <c r="L330" s="15"/>
      <c r="M330" s="15"/>
      <c r="N330" s="15"/>
    </row>
    <row r="331" spans="1:14" x14ac:dyDescent="0.3">
      <c r="A331" s="12" t="s">
        <v>692</v>
      </c>
      <c r="B331" s="13" t="s">
        <v>693</v>
      </c>
      <c r="C331" s="13" t="s">
        <v>63</v>
      </c>
      <c r="D331" s="13" t="s">
        <v>55</v>
      </c>
      <c r="E331" s="8" t="s">
        <v>56</v>
      </c>
      <c r="K331" s="15"/>
      <c r="L331" s="15"/>
      <c r="M331" s="15"/>
      <c r="N331" s="15"/>
    </row>
    <row r="332" spans="1:14" x14ac:dyDescent="0.3">
      <c r="A332" s="12" t="s">
        <v>636</v>
      </c>
      <c r="B332" s="13" t="s">
        <v>637</v>
      </c>
      <c r="C332" s="13" t="s">
        <v>282</v>
      </c>
      <c r="D332" s="13" t="s">
        <v>55</v>
      </c>
      <c r="E332" s="8" t="s">
        <v>56</v>
      </c>
      <c r="K332" s="15"/>
      <c r="L332" s="15"/>
      <c r="M332" s="15"/>
      <c r="N332" s="15"/>
    </row>
    <row r="333" spans="1:14" x14ac:dyDescent="0.3">
      <c r="A333" s="12" t="s">
        <v>792</v>
      </c>
      <c r="B333" s="13" t="s">
        <v>793</v>
      </c>
      <c r="C333" s="13" t="s">
        <v>282</v>
      </c>
      <c r="D333" s="13" t="s">
        <v>55</v>
      </c>
      <c r="E333" s="8" t="s">
        <v>56</v>
      </c>
      <c r="K333" s="15"/>
      <c r="L333" s="15"/>
      <c r="M333" s="15"/>
      <c r="N333" s="15"/>
    </row>
    <row r="334" spans="1:14" x14ac:dyDescent="0.3">
      <c r="A334" s="12" t="s">
        <v>549</v>
      </c>
      <c r="B334" s="13" t="s">
        <v>550</v>
      </c>
      <c r="C334" s="13" t="s">
        <v>59</v>
      </c>
      <c r="D334" s="13" t="s">
        <v>55</v>
      </c>
      <c r="E334" s="8" t="s">
        <v>51</v>
      </c>
      <c r="K334" s="15"/>
      <c r="L334" s="15"/>
      <c r="M334" s="15"/>
      <c r="N334" s="15"/>
    </row>
    <row r="335" spans="1:14" x14ac:dyDescent="0.3">
      <c r="A335" s="12" t="s">
        <v>551</v>
      </c>
      <c r="B335" s="13" t="s">
        <v>552</v>
      </c>
      <c r="C335" s="13" t="s">
        <v>54</v>
      </c>
      <c r="D335" s="13" t="s">
        <v>55</v>
      </c>
      <c r="E335" s="8" t="s">
        <v>56</v>
      </c>
      <c r="K335" s="15"/>
      <c r="L335" s="15"/>
      <c r="M335" s="15"/>
      <c r="N335" s="15"/>
    </row>
    <row r="336" spans="1:14" x14ac:dyDescent="0.3">
      <c r="A336" s="12" t="s">
        <v>553</v>
      </c>
      <c r="B336" s="14" t="s">
        <v>554</v>
      </c>
      <c r="C336" s="13" t="s">
        <v>63</v>
      </c>
      <c r="D336" s="13" t="s">
        <v>55</v>
      </c>
      <c r="E336" s="8" t="s">
        <v>56</v>
      </c>
      <c r="K336" s="15"/>
      <c r="L336" s="15"/>
      <c r="M336" s="15"/>
      <c r="N336" s="15"/>
    </row>
    <row r="337" spans="1:14" x14ac:dyDescent="0.3">
      <c r="A337" s="8" t="s">
        <v>555</v>
      </c>
      <c r="B337" s="14" t="s">
        <v>556</v>
      </c>
      <c r="C337" s="14" t="s">
        <v>63</v>
      </c>
      <c r="D337" s="14" t="s">
        <v>55</v>
      </c>
      <c r="E337" s="8" t="s">
        <v>56</v>
      </c>
      <c r="K337" s="15"/>
      <c r="L337" s="15"/>
      <c r="M337" s="15"/>
      <c r="N337" s="15"/>
    </row>
    <row r="338" spans="1:14" x14ac:dyDescent="0.3">
      <c r="A338" s="8" t="s">
        <v>798</v>
      </c>
      <c r="B338" s="14" t="s">
        <v>799</v>
      </c>
      <c r="C338" s="14" t="s">
        <v>59</v>
      </c>
      <c r="D338" s="14" t="s">
        <v>60</v>
      </c>
      <c r="E338" s="8" t="s">
        <v>56</v>
      </c>
      <c r="K338" s="15"/>
      <c r="L338" s="15"/>
      <c r="M338" s="15"/>
      <c r="N338" s="15"/>
    </row>
    <row r="339" spans="1:14" x14ac:dyDescent="0.3">
      <c r="A339" s="8" t="s">
        <v>662</v>
      </c>
      <c r="B339" s="14" t="s">
        <v>663</v>
      </c>
      <c r="C339" s="14" t="s">
        <v>54</v>
      </c>
      <c r="D339" s="14" t="s">
        <v>60</v>
      </c>
      <c r="E339" s="8" t="s">
        <v>51</v>
      </c>
      <c r="K339" s="15"/>
      <c r="L339" s="15"/>
      <c r="M339" s="15"/>
      <c r="N339" s="15"/>
    </row>
    <row r="340" spans="1:14" x14ac:dyDescent="0.3">
      <c r="A340" s="8" t="s">
        <v>557</v>
      </c>
      <c r="B340" s="14" t="s">
        <v>558</v>
      </c>
      <c r="C340" s="14" t="s">
        <v>72</v>
      </c>
      <c r="D340" s="14" t="s">
        <v>55</v>
      </c>
      <c r="E340" s="8" t="s">
        <v>56</v>
      </c>
      <c r="K340" s="15"/>
      <c r="L340" s="15"/>
      <c r="M340" s="15"/>
      <c r="N340" s="15"/>
    </row>
    <row r="341" spans="1:14" x14ac:dyDescent="0.3">
      <c r="A341" s="8" t="s">
        <v>559</v>
      </c>
      <c r="B341" s="14" t="s">
        <v>560</v>
      </c>
      <c r="C341" s="14" t="s">
        <v>282</v>
      </c>
      <c r="D341" s="14" t="s">
        <v>55</v>
      </c>
      <c r="E341" s="8" t="s">
        <v>56</v>
      </c>
      <c r="K341" s="15"/>
      <c r="L341" s="15"/>
      <c r="M341" s="15"/>
      <c r="N341" s="15"/>
    </row>
    <row r="342" spans="1:14" x14ac:dyDescent="0.3">
      <c r="A342" s="12" t="s">
        <v>561</v>
      </c>
      <c r="B342" s="13" t="s">
        <v>562</v>
      </c>
      <c r="C342" s="13" t="s">
        <v>59</v>
      </c>
      <c r="D342" s="13" t="s">
        <v>60</v>
      </c>
      <c r="E342" s="8" t="s">
        <v>51</v>
      </c>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c r="K462" s="15"/>
      <c r="L462" s="15"/>
      <c r="M462" s="15"/>
      <c r="N462" s="15"/>
    </row>
    <row r="463" spans="1:14" x14ac:dyDescent="0.3">
      <c r="A463" s="12"/>
      <c r="B463" s="14"/>
      <c r="C463" s="13"/>
      <c r="D463" s="13"/>
      <c r="K463" s="15"/>
      <c r="L463" s="15"/>
      <c r="M463" s="15"/>
      <c r="N463" s="15"/>
    </row>
    <row r="464" spans="1:14" x14ac:dyDescent="0.3">
      <c r="A464" s="12"/>
      <c r="B464" s="14"/>
      <c r="C464" s="13"/>
      <c r="D464" s="13"/>
      <c r="K464" s="15"/>
      <c r="L464" s="15"/>
      <c r="M464" s="15"/>
      <c r="N464" s="15"/>
    </row>
    <row r="465" spans="1:14" x14ac:dyDescent="0.3">
      <c r="A465" s="12"/>
      <c r="B465" s="14"/>
      <c r="C465" s="13"/>
      <c r="D465" s="13"/>
      <c r="K465" s="15"/>
      <c r="L465" s="15"/>
      <c r="M465" s="15"/>
      <c r="N465" s="15"/>
    </row>
    <row r="466" spans="1:14" x14ac:dyDescent="0.3">
      <c r="A466" s="12"/>
      <c r="B466" s="14"/>
      <c r="C466" s="13"/>
      <c r="D466" s="13"/>
      <c r="K466" s="15"/>
      <c r="L466" s="15"/>
      <c r="M466" s="15"/>
      <c r="N466" s="15"/>
    </row>
    <row r="467" spans="1:14" x14ac:dyDescent="0.3">
      <c r="A467" s="12"/>
      <c r="B467" s="14"/>
      <c r="C467" s="13"/>
      <c r="D467" s="13"/>
      <c r="K467" s="15"/>
      <c r="L467" s="15"/>
      <c r="M467" s="15"/>
      <c r="N467" s="15"/>
    </row>
    <row r="468" spans="1:14" x14ac:dyDescent="0.3">
      <c r="A468" s="12"/>
      <c r="B468" s="14"/>
      <c r="C468" s="13"/>
      <c r="D468" s="13"/>
      <c r="K468" s="15"/>
      <c r="L468" s="15"/>
      <c r="M468" s="15"/>
      <c r="N468" s="15"/>
    </row>
    <row r="469" spans="1:14" x14ac:dyDescent="0.3">
      <c r="A469" s="12"/>
      <c r="B469" s="14"/>
      <c r="C469" s="13"/>
      <c r="D469" s="13"/>
      <c r="K469" s="15"/>
      <c r="L469" s="15"/>
      <c r="M469" s="15"/>
      <c r="N469" s="15"/>
    </row>
    <row r="470" spans="1:14" x14ac:dyDescent="0.3">
      <c r="A470" s="12"/>
      <c r="B470" s="14"/>
      <c r="C470" s="13"/>
      <c r="D470" s="13"/>
      <c r="K470" s="15"/>
      <c r="L470" s="15"/>
      <c r="M470" s="15"/>
      <c r="N470" s="15"/>
    </row>
    <row r="471" spans="1:14" x14ac:dyDescent="0.3">
      <c r="A471" s="12"/>
      <c r="B471" s="14"/>
      <c r="C471" s="13"/>
      <c r="D471" s="13"/>
      <c r="K471" s="15"/>
      <c r="L471" s="15"/>
      <c r="M471" s="15"/>
      <c r="N471" s="15"/>
    </row>
    <row r="472" spans="1:14" x14ac:dyDescent="0.3">
      <c r="A472" s="12"/>
      <c r="B472" s="14"/>
      <c r="C472" s="13"/>
      <c r="D472" s="13"/>
      <c r="K472" s="15"/>
      <c r="L472" s="15"/>
      <c r="M472" s="15"/>
      <c r="N472" s="15"/>
    </row>
    <row r="473" spans="1:14" x14ac:dyDescent="0.3">
      <c r="A473" s="12"/>
      <c r="B473" s="14"/>
      <c r="C473" s="13"/>
      <c r="D473" s="13"/>
      <c r="K473" s="15"/>
      <c r="L473" s="15"/>
      <c r="M473" s="15"/>
      <c r="N473" s="15"/>
    </row>
    <row r="474" spans="1:14" x14ac:dyDescent="0.3">
      <c r="A474" s="12"/>
      <c r="B474" s="14"/>
      <c r="C474" s="13"/>
      <c r="D474" s="13"/>
      <c r="K474" s="15"/>
      <c r="L474" s="15"/>
      <c r="M474" s="15"/>
      <c r="N474" s="15"/>
    </row>
    <row r="475" spans="1:14" x14ac:dyDescent="0.3">
      <c r="A475" s="12"/>
      <c r="B475" s="14"/>
      <c r="C475" s="13"/>
      <c r="D475" s="13"/>
      <c r="K475" s="15"/>
      <c r="L475" s="15"/>
      <c r="M475" s="15"/>
      <c r="N475" s="15"/>
    </row>
    <row r="476" spans="1:14" x14ac:dyDescent="0.3">
      <c r="A476" s="12"/>
      <c r="B476" s="14"/>
      <c r="C476" s="13"/>
      <c r="D476" s="13"/>
      <c r="K476" s="15"/>
      <c r="L476" s="15"/>
      <c r="M476" s="15"/>
      <c r="N476" s="15"/>
    </row>
    <row r="477" spans="1:14" x14ac:dyDescent="0.3">
      <c r="A477" s="12"/>
      <c r="B477" s="14"/>
      <c r="C477" s="13"/>
      <c r="D477" s="13"/>
      <c r="K477" s="15"/>
      <c r="L477" s="15"/>
      <c r="M477" s="15"/>
      <c r="N477" s="15"/>
    </row>
    <row r="478" spans="1:14" x14ac:dyDescent="0.3">
      <c r="A478" s="12"/>
      <c r="B478" s="14"/>
      <c r="C478" s="13"/>
      <c r="D478" s="13"/>
      <c r="K478" s="15"/>
      <c r="L478" s="15"/>
      <c r="M478" s="15"/>
      <c r="N478" s="15"/>
    </row>
    <row r="479" spans="1:14" x14ac:dyDescent="0.3">
      <c r="A479" s="12"/>
      <c r="B479" s="14"/>
      <c r="C479" s="13"/>
      <c r="D479" s="13"/>
      <c r="K479" s="15"/>
      <c r="L479" s="15"/>
      <c r="M479" s="15"/>
      <c r="N479" s="15"/>
    </row>
    <row r="480" spans="1:14" x14ac:dyDescent="0.3">
      <c r="A480" s="12"/>
      <c r="B480" s="14"/>
      <c r="C480" s="13"/>
      <c r="D480" s="13"/>
      <c r="K480" s="15"/>
      <c r="L480" s="15"/>
      <c r="M480" s="15"/>
      <c r="N480" s="15"/>
    </row>
    <row r="481" spans="1:14" x14ac:dyDescent="0.3">
      <c r="A481" s="12"/>
      <c r="B481" s="14"/>
      <c r="C481" s="13"/>
      <c r="D481" s="13"/>
      <c r="K481" s="15"/>
      <c r="L481" s="15"/>
      <c r="M481" s="15"/>
      <c r="N481" s="15"/>
    </row>
    <row r="482" spans="1:14" x14ac:dyDescent="0.3">
      <c r="A482" s="12"/>
      <c r="B482" s="14"/>
      <c r="C482" s="13"/>
      <c r="D482" s="13"/>
      <c r="K482" s="15"/>
      <c r="L482" s="15"/>
      <c r="M482" s="15"/>
      <c r="N482" s="15"/>
    </row>
    <row r="483" spans="1:14" x14ac:dyDescent="0.3">
      <c r="A483" s="12"/>
      <c r="B483" s="14"/>
      <c r="C483" s="13"/>
      <c r="D483" s="13"/>
      <c r="K483" s="15"/>
      <c r="L483" s="15"/>
      <c r="M483" s="15"/>
      <c r="N483" s="15"/>
    </row>
    <row r="484" spans="1:14" x14ac:dyDescent="0.3">
      <c r="A484" s="12"/>
      <c r="B484" s="14"/>
      <c r="C484" s="13"/>
      <c r="D484" s="13"/>
      <c r="K484" s="15"/>
      <c r="L484" s="15"/>
      <c r="M484" s="15"/>
      <c r="N484" s="15"/>
    </row>
    <row r="485" spans="1:14" x14ac:dyDescent="0.3">
      <c r="A485" s="12"/>
      <c r="B485" s="14"/>
      <c r="C485" s="13"/>
      <c r="D485" s="13"/>
    </row>
    <row r="486" spans="1:14" x14ac:dyDescent="0.3">
      <c r="A486" s="12"/>
      <c r="B486" s="14"/>
      <c r="C486" s="13"/>
      <c r="D486" s="13"/>
    </row>
    <row r="487" spans="1:14" x14ac:dyDescent="0.3">
      <c r="A487" s="12"/>
      <c r="B487" s="14"/>
      <c r="C487" s="13"/>
      <c r="D487" s="13"/>
    </row>
    <row r="488" spans="1:14" x14ac:dyDescent="0.3">
      <c r="A488" s="12"/>
      <c r="B488" s="14"/>
      <c r="C488" s="13"/>
      <c r="D488" s="13"/>
    </row>
    <row r="489" spans="1:14" x14ac:dyDescent="0.3">
      <c r="A489" s="12"/>
      <c r="B489" s="14"/>
      <c r="C489" s="13"/>
      <c r="D489" s="13"/>
    </row>
    <row r="490" spans="1:14" x14ac:dyDescent="0.3">
      <c r="A490" s="12"/>
      <c r="B490" s="14"/>
      <c r="C490" s="13"/>
      <c r="D490" s="13"/>
    </row>
    <row r="491" spans="1:14" x14ac:dyDescent="0.3">
      <c r="A491" s="12"/>
      <c r="B491" s="14"/>
      <c r="C491" s="13"/>
      <c r="D491" s="13"/>
    </row>
    <row r="492" spans="1:14" x14ac:dyDescent="0.3">
      <c r="A492" s="12"/>
      <c r="B492" s="14"/>
      <c r="C492" s="13"/>
      <c r="D492" s="13"/>
    </row>
    <row r="493" spans="1:14" x14ac:dyDescent="0.3">
      <c r="A493" s="12"/>
      <c r="B493" s="14"/>
      <c r="C493" s="13"/>
      <c r="D493" s="13"/>
    </row>
    <row r="494" spans="1:14" x14ac:dyDescent="0.3">
      <c r="A494" s="12"/>
      <c r="B494" s="14"/>
      <c r="C494" s="13"/>
      <c r="D494" s="13"/>
    </row>
    <row r="495" spans="1:14" x14ac:dyDescent="0.3">
      <c r="A495" s="12"/>
      <c r="B495" s="14"/>
      <c r="C495" s="13"/>
      <c r="D495" s="13"/>
    </row>
    <row r="496" spans="1: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row r="1149" spans="1:4" x14ac:dyDescent="0.3">
      <c r="A1149" s="12"/>
      <c r="B1149" s="14"/>
      <c r="C1149" s="13"/>
      <c r="D1149" s="13"/>
    </row>
    <row r="1150" spans="1:4" x14ac:dyDescent="0.3">
      <c r="A1150" s="12"/>
      <c r="B1150" s="14"/>
      <c r="C1150" s="13"/>
      <c r="D1150" s="13"/>
    </row>
    <row r="1151" spans="1:4" x14ac:dyDescent="0.3">
      <c r="A1151" s="12"/>
      <c r="B1151" s="14"/>
      <c r="C1151" s="13"/>
      <c r="D1151" s="13"/>
    </row>
    <row r="1152" spans="1:4" x14ac:dyDescent="0.3">
      <c r="A1152" s="12"/>
      <c r="B1152" s="14"/>
      <c r="C1152" s="13"/>
      <c r="D1152" s="13"/>
    </row>
    <row r="1153" spans="1:4" x14ac:dyDescent="0.3">
      <c r="A1153" s="12"/>
      <c r="B1153" s="14"/>
      <c r="C1153" s="13"/>
      <c r="D1153" s="13"/>
    </row>
    <row r="1154" spans="1:4" x14ac:dyDescent="0.3">
      <c r="A1154" s="12"/>
      <c r="B1154" s="14"/>
      <c r="C1154" s="13"/>
      <c r="D1154" s="13"/>
    </row>
    <row r="1155" spans="1:4" x14ac:dyDescent="0.3">
      <c r="A1155" s="12"/>
      <c r="B1155" s="14"/>
      <c r="C1155" s="13"/>
      <c r="D1155" s="13"/>
    </row>
    <row r="1156" spans="1:4" x14ac:dyDescent="0.3">
      <c r="A1156" s="12"/>
      <c r="B1156" s="14"/>
      <c r="C1156" s="13"/>
      <c r="D1156" s="13"/>
    </row>
    <row r="1157" spans="1:4" x14ac:dyDescent="0.3">
      <c r="A1157" s="12"/>
      <c r="B1157" s="14"/>
      <c r="C1157" s="13"/>
      <c r="D1157" s="13"/>
    </row>
    <row r="1158" spans="1:4" x14ac:dyDescent="0.3">
      <c r="A1158" s="12"/>
      <c r="B1158" s="14"/>
      <c r="C1158" s="13"/>
      <c r="D1158" s="13"/>
    </row>
    <row r="1159" spans="1:4" x14ac:dyDescent="0.3">
      <c r="A1159" s="12"/>
      <c r="B1159" s="14"/>
      <c r="C1159" s="13"/>
      <c r="D1159" s="13"/>
    </row>
    <row r="1160" spans="1:4" x14ac:dyDescent="0.3">
      <c r="A1160" s="12"/>
      <c r="B1160" s="14"/>
      <c r="C1160" s="13"/>
      <c r="D1160" s="13"/>
    </row>
    <row r="1161" spans="1:4" x14ac:dyDescent="0.3">
      <c r="A1161" s="12"/>
      <c r="B1161" s="14"/>
      <c r="C1161" s="13"/>
      <c r="D1161" s="13"/>
    </row>
    <row r="1162" spans="1:4" x14ac:dyDescent="0.3">
      <c r="A1162" s="12"/>
      <c r="B1162" s="14"/>
      <c r="C1162" s="13"/>
      <c r="D1162" s="13"/>
    </row>
    <row r="1163" spans="1:4" x14ac:dyDescent="0.3">
      <c r="A1163" s="12"/>
      <c r="B1163" s="14"/>
      <c r="C1163" s="13"/>
      <c r="D1163" s="13"/>
    </row>
    <row r="1164" spans="1:4" x14ac:dyDescent="0.3">
      <c r="A1164" s="12"/>
      <c r="B1164" s="14"/>
      <c r="C1164" s="13"/>
      <c r="D1164" s="13"/>
    </row>
    <row r="1165" spans="1:4" x14ac:dyDescent="0.3">
      <c r="A1165" s="12"/>
      <c r="B1165" s="14"/>
      <c r="C1165" s="13"/>
      <c r="D1165" s="13"/>
    </row>
    <row r="1166" spans="1:4" x14ac:dyDescent="0.3">
      <c r="A1166" s="12"/>
      <c r="B1166" s="14"/>
      <c r="C1166" s="13"/>
      <c r="D1166" s="13"/>
    </row>
    <row r="1167" spans="1:4" x14ac:dyDescent="0.3">
      <c r="A1167" s="12"/>
      <c r="B1167" s="14"/>
      <c r="C1167" s="13"/>
      <c r="D1167" s="13"/>
    </row>
    <row r="1168" spans="1:4" x14ac:dyDescent="0.3">
      <c r="A1168" s="12"/>
      <c r="B1168" s="14"/>
      <c r="C1168" s="13"/>
      <c r="D1168" s="13"/>
    </row>
    <row r="1169" spans="1:4" x14ac:dyDescent="0.3">
      <c r="A1169" s="12"/>
      <c r="B1169" s="14"/>
      <c r="C1169" s="13"/>
      <c r="D1169" s="13"/>
    </row>
    <row r="1170" spans="1:4" x14ac:dyDescent="0.3">
      <c r="A1170" s="12"/>
      <c r="B1170" s="14"/>
      <c r="C1170" s="13"/>
      <c r="D1170" s="13"/>
    </row>
    <row r="1171" spans="1:4" x14ac:dyDescent="0.3">
      <c r="A1171" s="12"/>
      <c r="B1171" s="14"/>
      <c r="C1171" s="13"/>
      <c r="D1171" s="13"/>
    </row>
  </sheetData>
  <autoFilter ref="A1:G342" xr:uid="{C6EA18F1-3E7A-4863-A99C-2B88619B0D81}"/>
  <dataValidations count="1">
    <dataValidation type="list" allowBlank="1" showInputMessage="1" showErrorMessage="1" sqref="E2:E339"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563</v>
      </c>
      <c r="C1" s="26" t="s">
        <v>564</v>
      </c>
      <c r="D1" s="25" t="s">
        <v>565</v>
      </c>
      <c r="E1" s="25" t="s">
        <v>566</v>
      </c>
      <c r="F1" s="1" t="str">
        <f>Leikmannaskrá!B1</f>
        <v>Keppnisnr.</v>
      </c>
      <c r="G1" s="1" t="s">
        <v>48</v>
      </c>
      <c r="H1" s="1" t="s">
        <v>47</v>
      </c>
      <c r="I1" s="81" t="s">
        <v>567</v>
      </c>
      <c r="J1" s="81"/>
      <c r="K1" s="82" t="s">
        <v>567</v>
      </c>
      <c r="L1" s="82"/>
      <c r="M1" s="1" t="s">
        <v>568</v>
      </c>
      <c r="N1" s="1" t="s">
        <v>569</v>
      </c>
      <c r="O1" s="1" t="str">
        <f>F1</f>
        <v>Keppnisnr.</v>
      </c>
      <c r="P1" s="1" t="s">
        <v>48</v>
      </c>
      <c r="Q1" s="81" t="s">
        <v>567</v>
      </c>
      <c r="R1" s="81"/>
      <c r="S1" s="1" t="s">
        <v>569</v>
      </c>
      <c r="T1" s="1" t="s">
        <v>49</v>
      </c>
      <c r="U1" s="27" t="s">
        <v>570</v>
      </c>
    </row>
    <row r="2" spans="1:21" x14ac:dyDescent="0.35">
      <c r="A2" s="28"/>
      <c r="B2" s="28"/>
      <c r="C2" s="28"/>
      <c r="D2" s="28"/>
      <c r="E2" s="28"/>
      <c r="F2" s="13" t="str">
        <f>IFERROR(INDEX(Leikmannaskrá!$A$2:$D$1171,MATCH(A2,Leikmannaskrá!$A$2:$A$1175,0),2),"")</f>
        <v/>
      </c>
      <c r="G2" s="13" t="str">
        <f>IFERROR(INDEX(Leikmannaskrá!$A$2:$D$1171,MATCH(A2,Leikmannaskrá!$A$2:$A$1175,0),4),"")</f>
        <v/>
      </c>
      <c r="H2" s="13" t="str">
        <f>IFERROR(INDEX(Leikmannaskrá!$A$2:$D$1171,MATCH(A2,Leikmannaskrá!$A$2:$A$1175,0),3),"")</f>
        <v/>
      </c>
      <c r="I2" s="13" t="str">
        <f>IFERROR(IF(AND(G2="Male",B2="Einliðaleikur"),INDEX(Einl.kk!$A$3:$F$1041,MATCH(Skráningarblað!F2,Einl.kk!$D$3:$D$1041,0),2),IF(AND(G2="Male",B2="Tvíliðaleikur"),INDEX(Tvíl.kk!$A$3:$F$1054,MATCH(Skráningarblað!F2,Tvíl.kk!$D$3:$D$1054,0),2),IF(AND(G2="Male",B2="Tvenndarleikur"),INDEX(Tvennd.kk!$A$3:$F$1025,MATCH(Skráningarblað!F2,Tvennd.kk!$D$3:$D$1025,0),2),IF(AND(G2="Female",B2="Einliðaleikur"),INDEX(Einl.kvk!$A$3:$F$1004,MATCH(Skráningarblað!F2,Einl.kvk!$D$3:$D$1004,0),2),IF(AND(G2="Female",B2="Tvíliðaleikur"),INDEX(Tvíl.kvk!$A$3:$F$1008,MATCH(Skráningarblað!F2,Tvíl.kvk!$D$3:$D$1008,0),2),IF(AND(G2="Female",B2="Tvenndarleikur"),INDEX(Tvennd.kvk!$A$3:$F$1009,MATCH(Skráningarblað!F2,Tvennd.kvk!$D$3:$D$1009,0)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$1041,MATCH(Skráningarblað!F2,Einl.kk!$D$3:$D$1041,0),6),IF(AND(G2="Male",B2="Tvíliðaleikur"),INDEX(Tvíl.kk!$A$3:$F$1054,MATCH(Skráningarblað!F2,Tvíl.kk!$D$3:$D$1054,0),6),IF(AND(G2="Male",B2="Tvenndarleikur"),INDEX(Tvennd.kk!$A$3:$F$1025,MATCH(Skráningarblað!F2,Tvennd.kk!$D$3:$D$1025,0),6),IF(AND(G2="Female",B2="Einliðaleikur"),INDEX(Einl.kvk!$A$3:$F$1004,MATCH(Skráningarblað!F2,Einl.kvk!$D$3:$D$1004,0),6),IF(AND(G2="Female",B2="Tvíliðaleikur"),INDEX(Tvíl.kvk!$A$3:$F$1008,MATCH(Skráningarblað!F2,Tvíl.kvk!$D$3:$D$1008,0),6),IF(AND(G2="Female",B2="Tvenndarleikur"),INDEX(Tvennd.kvk!$A$3:$F$1009,MATCH(Skráningarblað!F2,Tvennd.kvk!$D$3:$D$1009,0),6),"")))))),0)</f>
        <v/>
      </c>
      <c r="O2" s="13" t="str">
        <f>IFERROR(IF(F2="","",IF(AND(NOT(B2="Einliðaleikur"),D2=""),"Partner Wanted",INDEX(Leikmannaskrá!$A$2:$D$1171,MATCH(D2,Leikmannaskrá!$A$2:$A$1175,0),2))),"")</f>
        <v/>
      </c>
      <c r="P2" s="13" t="str">
        <f>IFERROR(INDEX(Leikmannaskrá!$A$2:$D$1171,MATCH(D2,Leikmannaskrá!$A$2:$A$1175,0),4),"")</f>
        <v/>
      </c>
      <c r="Q2" s="13" t="str">
        <f>IFERROR(IF(AND(P2="Male",B2="Einliðaleikur"),INDEX(Einl.kk!$A$3:$F$1041,MATCH(Skráningarblað!O2,Einl.kk!$D$3:$D$1041,0),2),IF(AND(P2="Male",B2="Tvíliðaleikur"),INDEX(Tvíl.kk!$A$3:$F$1054,MATCH(Skráningarblað!O2,Tvíl.kk!$D$3:$D$1054,0),2),IF(AND(P2="Male",B2="Tvenndarleikur"),INDEX(Tvennd.kk!$A$3:$F$1025,MATCH(Skráningarblað!O2,Tvennd.kk!$D$3:$D$1025,0),2),IF(AND(P2="Female",B2="Einliðaleikur"),INDEX(Einl.kvk!$A$3:$F$1004,MATCH(Skráningarblað!O2,Einl.kvk!$D$3:$D$1004,0),2),IF(AND(P2="Female",B2="Tvíliðaleikur"),INDEX(Tvíl.kvk!$A$3:$F$1008,MATCH(Skráningarblað!O2,Tvíl.kvk!$D$3:$D$1008,0),2),IF(AND(P2="Female",B2="Tvenndarleikur"),INDEX(Tvennd.kvk!$A$3:$F$1009,MATCH(Skráningarblað!O2,Tvennd.kvk!$D$3:$D$1009,0),2),"")))))),"2. Deild")</f>
        <v/>
      </c>
      <c r="R2" s="13" t="str">
        <f t="shared" ref="R2:R65" si="4">IF(Q2="2. Deild",3,IF(Q2="1. Deild",2,IF(Q2="Úrvalsdeild",1,"")))</f>
        <v/>
      </c>
      <c r="S2" s="13" t="str">
        <f>IFERROR(IF(AND(P2="Male",B2="Einliðaleikur"),INDEX(Einl.kk!$A$3:$F$1041,MATCH(Skráningarblað!O2,Einl.kk!$D$3:$D$1041,0),6),IF(AND(P2="Male",B2="Tvíliðaleikur"),INDEX(Tvíl.kk!$A$3:$F$1054,MATCH(Skráningarblað!O2,Tvíl.kk!$D$3:$D$1054,0),6),IF(AND(P2="Male",B2="Tvenndarleikur"),INDEX(Tvennd.kk!$A$3:$F$1025,MATCH(Skráningarblað!O2,Tvennd.kk!$D$3:$D$1025,0),6),IF(AND(P2="Female",B2="Einliðaleikur"),INDEX(Einl.kvk!$A$3:$F$1004,MATCH(Skráningarblað!O2,Einl.kvk!$D$3:$D$1004,0),6),IF(AND(P2="Female",B2="Tvíliðaleikur"),INDEX(Tvíl.kvk!$A$3:$F$1008,MATCH(Skráningarblað!O2,Tvíl.kvk!$D$3:$D$1008,0),6),IF(AND(P2="Female",B2="Tvenndarleikur"),INDEX(Tvennd.kvk!$A$3:$F$1009,MATCH(Skráningarblað!O2,Tvennd.kvk!$D$3:$D$1009,0),6),"")))))),0)</f>
        <v/>
      </c>
      <c r="T2" s="13" t="str">
        <f>IFERROR(INDEX(Leikmannaskrá!$A$2:$E$612,MATCH(A2,Leikmannaskrá!$A$2:$A$612,0),5),"")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IFERROR(INDEX(Leikmannaskrá!$A$2:$D$1171,MATCH(A3,Leikmannaskrá!$A$2:$A$1175,0),2),"")</f>
        <v/>
      </c>
      <c r="G3" s="13" t="str">
        <f>IFERROR(INDEX(Leikmannaskrá!$A$2:$D$1171,MATCH(A3,Leikmannaskrá!$A$2:$A$1175,0),4),"")</f>
        <v/>
      </c>
      <c r="H3" s="13" t="str">
        <f>IFERROR(INDEX(Leikmannaskrá!$A$2:$D$1171,MATCH(A3,Leikmannaskrá!$A$2:$A$1175,0),3),"")</f>
        <v/>
      </c>
      <c r="I3" s="13" t="str">
        <f>IFERROR(IF(AND(G3="Male",B3="Einliðaleikur"),INDEX(Einl.kk!$A$3:$F$1041,MATCH(Skráningarblað!F3,Einl.kk!$D$3:$D$1041,0),2),IF(AND(G3="Male",B3="Tvíliðaleikur"),INDEX(Tvíl.kk!$A$3:$F$1054,MATCH(Skráningarblað!F3,Tvíl.kk!$D$3:$D$1054,0),2),IF(AND(G3="Male",B3="Tvenndarleikur"),INDEX(Tvennd.kk!$A$3:$F$1025,MATCH(Skráningarblað!F3,Tvennd.kk!$D$3:$D$1025,0),2),IF(AND(G3="Female",B3="Einliðaleikur"),INDEX(Einl.kvk!$A$3:$F$1004,MATCH(Skráningarblað!F3,Einl.kvk!$D$3:$D$1004,0),2),IF(AND(G3="Female",B3="Tvíliðaleikur"),INDEX(Tvíl.kvk!$A$3:$F$1008,MATCH(Skráningarblað!F3,Tvíl.kvk!$D$3:$D$1008,0),2),IF(AND(G3="Female",B3="Tvenndarleikur"),INDEX(Tvennd.kvk!$A$3:$F$1009,MATCH(Skráningarblað!F3,Tvennd.kvk!$D$3:$D$1009,0),2),"")))))),"2. Deild")</f>
        <v/>
      </c>
      <c r="J3" s="13" t="str">
        <f t="shared" si="0"/>
        <v/>
      </c>
      <c r="K3" s="13" t="str">
        <f t="shared" si="1"/>
        <v/>
      </c>
      <c r="L3" s="13">
        <f t="shared" si="2"/>
        <v>0</v>
      </c>
      <c r="M3" s="13" t="str">
        <f t="shared" si="3"/>
        <v xml:space="preserve"> -  </v>
      </c>
      <c r="N3" s="13" t="str">
        <f>IFERROR(IF(AND(G3="Male",B3="Einliðaleikur"),INDEX(Einl.kk!$A$3:$F$1041,MATCH(Skráningarblað!F3,Einl.kk!$D$3:$D$1041,0),6),IF(AND(G3="Male",B3="Tvíliðaleikur"),INDEX(Tvíl.kk!$A$3:$F$1054,MATCH(Skráningarblað!F3,Tvíl.kk!$D$3:$D$1054,0),6),IF(AND(G3="Male",B3="Tvenndarleikur"),INDEX(Tvennd.kk!$A$3:$F$1025,MATCH(Skráningarblað!F3,Tvennd.kk!$D$3:$D$1025,0),6),IF(AND(G3="Female",B3="Einliðaleikur"),INDEX(Einl.kvk!$A$3:$F$1004,MATCH(Skráningarblað!F3,Einl.kvk!$D$3:$D$1004,0),6),IF(AND(G3="Female",B3="Tvíliðaleikur"),INDEX(Tvíl.kvk!$A$3:$F$1008,MATCH(Skráningarblað!F3,Tvíl.kvk!$D$3:$D$1008,0),6),IF(AND(G3="Female",B3="Tvenndarleikur"),INDEX(Tvennd.kvk!$A$3:$F$1009,MATCH(Skráningarblað!F3,Tvennd.kvk!$D$3:$D$1009,0),6),"")))))),0)</f>
        <v/>
      </c>
      <c r="O3" s="13" t="str">
        <f>IFERROR(IF(F3="","",IF(AND(NOT(B3="Einliðaleikur"),D3=""),"Partner Wanted",INDEX(Leikmannaskrá!$A$2:$D$1171,MATCH(D3,Leikmannaskrá!$A$2:$A$1175,0),2))),"")</f>
        <v/>
      </c>
      <c r="P3" s="13" t="str">
        <f>IFERROR(INDEX(Leikmannaskrá!$A$2:$D$1171,MATCH(D3,Leikmannaskrá!$A$2:$A$1175,0),4),"")</f>
        <v/>
      </c>
      <c r="Q3" s="13" t="str">
        <f>IFERROR(IF(AND(P3="Male",B3="Einliðaleikur"),INDEX(Einl.kk!$A$3:$F$1041,MATCH(Skráningarblað!O3,Einl.kk!$D$3:$D$1041,0),2),IF(AND(P3="Male",B3="Tvíliðaleikur"),INDEX(Tvíl.kk!$A$3:$F$1054,MATCH(Skráningarblað!O3,Tvíl.kk!$D$3:$D$1054,0),2),IF(AND(P3="Male",B3="Tvenndarleikur"),INDEX(Tvennd.kk!$A$3:$F$1025,MATCH(Skráningarblað!O3,Tvennd.kk!$D$3:$D$1025,0),2),IF(AND(P3="Female",B3="Einliðaleikur"),INDEX(Einl.kvk!$A$3:$F$1004,MATCH(Skráningarblað!O3,Einl.kvk!$D$3:$D$1004,0),2),IF(AND(P3="Female",B3="Tvíliðaleikur"),INDEX(Tvíl.kvk!$A$3:$F$1008,MATCH(Skráningarblað!O3,Tvíl.kvk!$D$3:$D$1008,0),2),IF(AND(P3="Female",B3="Tvenndarleikur"),INDEX(Tvennd.kvk!$A$3:$F$1009,MATCH(Skráningarblað!O3,Tvennd.kvk!$D$3:$D$1009,0),2),"")))))),"2. Deild")</f>
        <v/>
      </c>
      <c r="R3" s="13" t="str">
        <f t="shared" si="4"/>
        <v/>
      </c>
      <c r="S3" s="13" t="str">
        <f>IFERROR(IF(AND(P3="Male",B3="Einliðaleikur"),INDEX(Einl.kk!$A$3:$F$1041,MATCH(Skráningarblað!O3,Einl.kk!$D$3:$D$1041,0),6),IF(AND(P3="Male",B3="Tvíliðaleikur"),INDEX(Tvíl.kk!$A$3:$F$1054,MATCH(Skráningarblað!O3,Tvíl.kk!$D$3:$D$1054,0),6),IF(AND(P3="Male",B3="Tvenndarleikur"),INDEX(Tvennd.kk!$A$3:$F$1025,MATCH(Skráningarblað!O3,Tvennd.kk!$D$3:$D$1025,0),6),IF(AND(P3="Female",B3="Einliðaleikur"),INDEX(Einl.kvk!$A$3:$F$1004,MATCH(Skráningarblað!O3,Einl.kvk!$D$3:$D$1004,0),6),IF(AND(P3="Female",B3="Tvíliðaleikur"),INDEX(Tvíl.kvk!$A$3:$F$1008,MATCH(Skráningarblað!O3,Tvíl.kvk!$D$3:$D$1008,0),6),IF(AND(P3="Female",B3="Tvenndarleikur"),INDEX(Tvennd.kvk!$A$3:$F$1009,MATCH(Skráningarblað!O3,Tvennd.kvk!$D$3:$D$1009,0),6),"")))))),0)</f>
        <v/>
      </c>
      <c r="T3" s="13" t="str">
        <f>IFERROR(INDEX(Leikmannaskrá!$A$2:$E$612,MATCH(A3,Leikmannaskrá!$A$2:$A$612,0),5),"")</f>
        <v/>
      </c>
      <c r="U3" s="29" t="str">
        <f t="shared" si="5"/>
        <v/>
      </c>
    </row>
    <row r="4" spans="1:21" x14ac:dyDescent="0.35">
      <c r="A4" s="28"/>
      <c r="B4" s="28"/>
      <c r="C4" s="28"/>
      <c r="D4" s="28"/>
      <c r="E4" s="28"/>
      <c r="F4" s="13" t="str">
        <f>IFERROR(INDEX(Leikmannaskrá!$A$2:$D$1171,MATCH(A4,Leikmannaskrá!$A$2:$A$1175,0),2),"")</f>
        <v/>
      </c>
      <c r="G4" s="13" t="str">
        <f>IFERROR(INDEX(Leikmannaskrá!$A$2:$D$1171,MATCH(A4,Leikmannaskrá!$A$2:$A$1175,0),4),"")</f>
        <v/>
      </c>
      <c r="H4" s="13" t="str">
        <f>IFERROR(INDEX(Leikmannaskrá!$A$2:$D$1171,MATCH(A4,Leikmannaskrá!$A$2:$A$1175,0),3),"")</f>
        <v/>
      </c>
      <c r="I4" s="13" t="str">
        <f>IFERROR(IF(AND(G4="Male",B4="Einliðaleikur"),INDEX(Einl.kk!$A$3:$F$1041,MATCH(Skráningarblað!F4,Einl.kk!$D$3:$D$1041,0),2),IF(AND(G4="Male",B4="Tvíliðaleikur"),INDEX(Tvíl.kk!$A$3:$F$1054,MATCH(Skráningarblað!F4,Tvíl.kk!$D$3:$D$1054,0),2),IF(AND(G4="Male",B4="Tvenndarleikur"),INDEX(Tvennd.kk!$A$3:$F$1025,MATCH(Skráningarblað!F4,Tvennd.kk!$D$3:$D$1025,0),2),IF(AND(G4="Female",B4="Einliðaleikur"),INDEX(Einl.kvk!$A$3:$F$1004,MATCH(Skráningarblað!F4,Einl.kvk!$D$3:$D$1004,0),2),IF(AND(G4="Female",B4="Tvíliðaleikur"),INDEX(Tvíl.kvk!$A$3:$F$1008,MATCH(Skráningarblað!F4,Tvíl.kvk!$D$3:$D$1008,0),2),IF(AND(G4="Female",B4="Tvenndarleikur"),INDEX(Tvennd.kvk!$A$3:$F$1009,MATCH(Skráningarblað!F4,Tvennd.kvk!$D$3:$D$1009,0),2),"")))))),"2. Deild")</f>
        <v/>
      </c>
      <c r="J4" s="13" t="str">
        <f t="shared" si="0"/>
        <v/>
      </c>
      <c r="K4" s="13" t="str">
        <f t="shared" si="1"/>
        <v/>
      </c>
      <c r="L4" s="13">
        <f t="shared" si="2"/>
        <v>0</v>
      </c>
      <c r="M4" s="13" t="str">
        <f t="shared" si="3"/>
        <v xml:space="preserve"> -  </v>
      </c>
      <c r="N4" s="13" t="str">
        <f>IFERROR(IF(AND(G4="Male",B4="Einliðaleikur"),INDEX(Einl.kk!$A$3:$F$1041,MATCH(Skráningarblað!F4,Einl.kk!$D$3:$D$1041,0),6),IF(AND(G4="Male",B4="Tvíliðaleikur"),INDEX(Tvíl.kk!$A$3:$F$1054,MATCH(Skráningarblað!F4,Tvíl.kk!$D$3:$D$1054,0),6),IF(AND(G4="Male",B4="Tvenndarleikur"),INDEX(Tvennd.kk!$A$3:$F$1025,MATCH(Skráningarblað!F4,Tvennd.kk!$D$3:$D$1025,0),6),IF(AND(G4="Female",B4="Einliðaleikur"),INDEX(Einl.kvk!$A$3:$F$1004,MATCH(Skráningarblað!F4,Einl.kvk!$D$3:$D$1004,0),6),IF(AND(G4="Female",B4="Tvíliðaleikur"),INDEX(Tvíl.kvk!$A$3:$F$1008,MATCH(Skráningarblað!F4,Tvíl.kvk!$D$3:$D$1008,0),6),IF(AND(G4="Female",B4="Tvenndarleikur"),INDEX(Tvennd.kvk!$A$3:$F$1009,MATCH(Skráningarblað!F4,Tvennd.kvk!$D$3:$D$1009,0),6),"")))))),0)</f>
        <v/>
      </c>
      <c r="O4" s="13" t="str">
        <f>IFERROR(IF(F4="","",IF(AND(NOT(B4="Einliðaleikur"),D4=""),"Partner Wanted",INDEX(Leikmannaskrá!$A$2:$D$1171,MATCH(D4,Leikmannaskrá!$A$2:$A$1175,0),2))),"")</f>
        <v/>
      </c>
      <c r="P4" s="13" t="str">
        <f>IFERROR(INDEX(Leikmannaskrá!$A$2:$D$1171,MATCH(D4,Leikmannaskrá!$A$2:$A$1175,0),4),"")</f>
        <v/>
      </c>
      <c r="Q4" s="13" t="str">
        <f>IFERROR(IF(AND(P4="Male",B4="Einliðaleikur"),INDEX(Einl.kk!$A$3:$F$1041,MATCH(Skráningarblað!O4,Einl.kk!$D$3:$D$1041,0),2),IF(AND(P4="Male",B4="Tvíliðaleikur"),INDEX(Tvíl.kk!$A$3:$F$1054,MATCH(Skráningarblað!O4,Tvíl.kk!$D$3:$D$1054,0),2),IF(AND(P4="Male",B4="Tvenndarleikur"),INDEX(Tvennd.kk!$A$3:$F$1025,MATCH(Skráningarblað!O4,Tvennd.kk!$D$3:$D$1025,0),2),IF(AND(P4="Female",B4="Einliðaleikur"),INDEX(Einl.kvk!$A$3:$F$1004,MATCH(Skráningarblað!O4,Einl.kvk!$D$3:$D$1004,0),2),IF(AND(P4="Female",B4="Tvíliðaleikur"),INDEX(Tvíl.kvk!$A$3:$F$1008,MATCH(Skráningarblað!O4,Tvíl.kvk!$D$3:$D$1008,0),2),IF(AND(P4="Female",B4="Tvenndarleikur"),INDEX(Tvennd.kvk!$A$3:$F$1009,MATCH(Skráningarblað!O4,Tvennd.kvk!$D$3:$D$1009,0),2),"")))))),"2. Deild")</f>
        <v/>
      </c>
      <c r="R4" s="13" t="str">
        <f t="shared" si="4"/>
        <v/>
      </c>
      <c r="S4" s="13" t="str">
        <f>IFERROR(IF(AND(P4="Male",B4="Einliðaleikur"),INDEX(Einl.kk!$A$3:$F$1041,MATCH(Skráningarblað!O4,Einl.kk!$D$3:$D$1041,0),6),IF(AND(P4="Male",B4="Tvíliðaleikur"),INDEX(Tvíl.kk!$A$3:$F$1054,MATCH(Skráningarblað!O4,Tvíl.kk!$D$3:$D$1054,0),6),IF(AND(P4="Male",B4="Tvenndarleikur"),INDEX(Tvennd.kk!$A$3:$F$1025,MATCH(Skráningarblað!O4,Tvennd.kk!$D$3:$D$1025,0),6),IF(AND(P4="Female",B4="Einliðaleikur"),INDEX(Einl.kvk!$A$3:$F$1004,MATCH(Skráningarblað!O4,Einl.kvk!$D$3:$D$1004,0),6),IF(AND(P4="Female",B4="Tvíliðaleikur"),INDEX(Tvíl.kvk!$A$3:$F$1008,MATCH(Skráningarblað!O4,Tvíl.kvk!$D$3:$D$1008,0),6),IF(AND(P4="Female",B4="Tvenndarleikur"),INDEX(Tvennd.kvk!$A$3:$F$1009,MATCH(Skráningarblað!O4,Tvennd.kvk!$D$3:$D$1009,0),6),"")))))),0)</f>
        <v/>
      </c>
      <c r="T4" s="13" t="str">
        <f>IFERROR(INDEX(Leikmannaskrá!$A$2:$E$612,MATCH(A4,Leikmannaskrá!$A$2:$A$612,0),5),"")</f>
        <v/>
      </c>
      <c r="U4" s="29" t="str">
        <f t="shared" si="5"/>
        <v/>
      </c>
    </row>
    <row r="5" spans="1:21" x14ac:dyDescent="0.35">
      <c r="A5" s="28"/>
      <c r="B5" s="28"/>
      <c r="C5" s="28"/>
      <c r="D5" s="28"/>
      <c r="E5" s="28"/>
      <c r="F5" s="13" t="str">
        <f>IFERROR(INDEX(Leikmannaskrá!$A$2:$D$1171,MATCH(A5,Leikmannaskrá!$A$2:$A$1175,0),2),"")</f>
        <v/>
      </c>
      <c r="G5" s="13" t="str">
        <f>IFERROR(INDEX(Leikmannaskrá!$A$2:$D$1171,MATCH(A5,Leikmannaskrá!$A$2:$A$1175,0),4),"")</f>
        <v/>
      </c>
      <c r="H5" s="13" t="str">
        <f>IFERROR(INDEX(Leikmannaskrá!$A$2:$D$1171,MATCH(A5,Leikmannaskrá!$A$2:$A$1175,0),3),"")</f>
        <v/>
      </c>
      <c r="I5" s="13" t="str">
        <f>IFERROR(IF(AND(G5="Male",B5="Einliðaleikur"),INDEX(Einl.kk!$A$3:$F$1041,MATCH(Skráningarblað!F5,Einl.kk!$D$3:$D$1041,0),2),IF(AND(G5="Male",B5="Tvíliðaleikur"),INDEX(Tvíl.kk!$A$3:$F$1054,MATCH(Skráningarblað!F5,Tvíl.kk!$D$3:$D$1054,0),2),IF(AND(G5="Male",B5="Tvenndarleikur"),INDEX(Tvennd.kk!$A$3:$F$1025,MATCH(Skráningarblað!F5,Tvennd.kk!$D$3:$D$1025,0),2),IF(AND(G5="Female",B5="Einliðaleikur"),INDEX(Einl.kvk!$A$3:$F$1004,MATCH(Skráningarblað!F5,Einl.kvk!$D$3:$D$1004,0),2),IF(AND(G5="Female",B5="Tvíliðaleikur"),INDEX(Tvíl.kvk!$A$3:$F$1008,MATCH(Skráningarblað!F5,Tvíl.kvk!$D$3:$D$1008,0),2),IF(AND(G5="Female",B5="Tvenndarleikur"),INDEX(Tvennd.kvk!$A$3:$F$1009,MATCH(Skráningarblað!F5,Tvennd.kvk!$D$3:$D$1009,0),2),"")))))),"2. Deild")</f>
        <v/>
      </c>
      <c r="J5" s="13" t="str">
        <f t="shared" si="0"/>
        <v/>
      </c>
      <c r="K5" s="13" t="str">
        <f t="shared" si="1"/>
        <v/>
      </c>
      <c r="L5" s="13">
        <f t="shared" si="2"/>
        <v>0</v>
      </c>
      <c r="M5" s="13" t="str">
        <f t="shared" si="3"/>
        <v xml:space="preserve"> -  </v>
      </c>
      <c r="N5" s="13" t="str">
        <f>IFERROR(IF(AND(G5="Male",B5="Einliðaleikur"),INDEX(Einl.kk!$A$3:$F$1041,MATCH(Skráningarblað!F5,Einl.kk!$D$3:$D$1041,0),6),IF(AND(G5="Male",B5="Tvíliðaleikur"),INDEX(Tvíl.kk!$A$3:$F$1054,MATCH(Skráningarblað!F5,Tvíl.kk!$D$3:$D$1054,0),6),IF(AND(G5="Male",B5="Tvenndarleikur"),INDEX(Tvennd.kk!$A$3:$F$1025,MATCH(Skráningarblað!F5,Tvennd.kk!$D$3:$D$1025,0),6),IF(AND(G5="Female",B5="Einliðaleikur"),INDEX(Einl.kvk!$A$3:$F$1004,MATCH(Skráningarblað!F5,Einl.kvk!$D$3:$D$1004,0),6),IF(AND(G5="Female",B5="Tvíliðaleikur"),INDEX(Tvíl.kvk!$A$3:$F$1008,MATCH(Skráningarblað!F5,Tvíl.kvk!$D$3:$D$1008,0),6),IF(AND(G5="Female",B5="Tvenndarleikur"),INDEX(Tvennd.kvk!$A$3:$F$1009,MATCH(Skráningarblað!F5,Tvennd.kvk!$D$3:$D$1009,0),6),"")))))),0)</f>
        <v/>
      </c>
      <c r="O5" s="13" t="str">
        <f>IFERROR(IF(F5="","",IF(AND(NOT(B5="Einliðaleikur"),D5=""),"Partner Wanted",INDEX(Leikmannaskrá!$A$2:$D$1171,MATCH(D5,Leikmannaskrá!$A$2:$A$1175,0),2))),"")</f>
        <v/>
      </c>
      <c r="P5" s="13" t="str">
        <f>IFERROR(INDEX(Leikmannaskrá!$A$2:$D$1171,MATCH(D5,Leikmannaskrá!$A$2:$A$1175,0),4),"")</f>
        <v/>
      </c>
      <c r="Q5" s="13" t="str">
        <f>IFERROR(IF(AND(P5="Male",B5="Einliðaleikur"),INDEX(Einl.kk!$A$3:$F$1041,MATCH(Skráningarblað!O5,Einl.kk!$D$3:$D$1041,0),2),IF(AND(P5="Male",B5="Tvíliðaleikur"),INDEX(Tvíl.kk!$A$3:$F$1054,MATCH(Skráningarblað!O5,Tvíl.kk!$D$3:$D$1054,0),2),IF(AND(P5="Male",B5="Tvenndarleikur"),INDEX(Tvennd.kk!$A$3:$F$1025,MATCH(Skráningarblað!O5,Tvennd.kk!$D$3:$D$1025,0),2),IF(AND(P5="Female",B5="Einliðaleikur"),INDEX(Einl.kvk!$A$3:$F$1004,MATCH(Skráningarblað!O5,Einl.kvk!$D$3:$D$1004,0),2),IF(AND(P5="Female",B5="Tvíliðaleikur"),INDEX(Tvíl.kvk!$A$3:$F$1008,MATCH(Skráningarblað!O5,Tvíl.kvk!$D$3:$D$1008,0),2),IF(AND(P5="Female",B5="Tvenndarleikur"),INDEX(Tvennd.kvk!$A$3:$F$1009,MATCH(Skráningarblað!O5,Tvennd.kvk!$D$3:$D$1009,0),2),"")))))),"2. Deild")</f>
        <v/>
      </c>
      <c r="R5" s="13" t="str">
        <f t="shared" si="4"/>
        <v/>
      </c>
      <c r="S5" s="13" t="str">
        <f>IFERROR(IF(AND(P5="Male",B5="Einliðaleikur"),INDEX(Einl.kk!$A$3:$F$1041,MATCH(Skráningarblað!O5,Einl.kk!$D$3:$D$1041,0),6),IF(AND(P5="Male",B5="Tvíliðaleikur"),INDEX(Tvíl.kk!$A$3:$F$1054,MATCH(Skráningarblað!O5,Tvíl.kk!$D$3:$D$1054,0),6),IF(AND(P5="Male",B5="Tvenndarleikur"),INDEX(Tvennd.kk!$A$3:$F$1025,MATCH(Skráningarblað!O5,Tvennd.kk!$D$3:$D$1025,0),6),IF(AND(P5="Female",B5="Einliðaleikur"),INDEX(Einl.kvk!$A$3:$F$1004,MATCH(Skráningarblað!O5,Einl.kvk!$D$3:$D$1004,0),6),IF(AND(P5="Female",B5="Tvíliðaleikur"),INDEX(Tvíl.kvk!$A$3:$F$1008,MATCH(Skráningarblað!O5,Tvíl.kvk!$D$3:$D$1008,0),6),IF(AND(P5="Female",B5="Tvenndarleikur"),INDEX(Tvennd.kvk!$A$3:$F$1009,MATCH(Skráningarblað!O5,Tvennd.kvk!$D$3:$D$1009,0),6),"")))))),0)</f>
        <v/>
      </c>
      <c r="T5" s="13" t="str">
        <f>IFERROR(INDEX(Leikmannaskrá!$A$2:$E$612,MATCH(A5,Leikmannaskrá!$A$2:$A$612,0),5),"")</f>
        <v/>
      </c>
      <c r="U5" s="29" t="str">
        <f t="shared" si="5"/>
        <v/>
      </c>
    </row>
    <row r="6" spans="1:21" x14ac:dyDescent="0.35">
      <c r="A6" s="28"/>
      <c r="B6" s="28"/>
      <c r="C6" s="28"/>
      <c r="D6" s="28"/>
      <c r="E6" s="28"/>
      <c r="F6" s="13" t="str">
        <f>IFERROR(INDEX(Leikmannaskrá!$A$2:$D$1171,MATCH(A6,Leikmannaskrá!$A$2:$A$1175,0),2),"")</f>
        <v/>
      </c>
      <c r="G6" s="13" t="str">
        <f>IFERROR(INDEX(Leikmannaskrá!$A$2:$D$1171,MATCH(A6,Leikmannaskrá!$A$2:$A$1175,0),4),"")</f>
        <v/>
      </c>
      <c r="H6" s="13" t="str">
        <f>IFERROR(INDEX(Leikmannaskrá!$A$2:$D$1171,MATCH(A6,Leikmannaskrá!$A$2:$A$1175,0),3),"")</f>
        <v/>
      </c>
      <c r="I6" s="13" t="str">
        <f>IFERROR(IF(AND(G6="Male",B6="Einliðaleikur"),INDEX(Einl.kk!$A$3:$F$1041,MATCH(Skráningarblað!F6,Einl.kk!$D$3:$D$1041,0),2),IF(AND(G6="Male",B6="Tvíliðaleikur"),INDEX(Tvíl.kk!$A$3:$F$1054,MATCH(Skráningarblað!F6,Tvíl.kk!$D$3:$D$1054,0),2),IF(AND(G6="Male",B6="Tvenndarleikur"),INDEX(Tvennd.kk!$A$3:$F$1025,MATCH(Skráningarblað!F6,Tvennd.kk!$D$3:$D$1025,0),2),IF(AND(G6="Female",B6="Einliðaleikur"),INDEX(Einl.kvk!$A$3:$F$1004,MATCH(Skráningarblað!F6,Einl.kvk!$D$3:$D$1004,0),2),IF(AND(G6="Female",B6="Tvíliðaleikur"),INDEX(Tvíl.kvk!$A$3:$F$1008,MATCH(Skráningarblað!F6,Tvíl.kvk!$D$3:$D$1008,0),2),IF(AND(G6="Female",B6="Tvenndarleikur"),INDEX(Tvennd.kvk!$A$3:$F$1009,MATCH(Skráningarblað!F6,Tvennd.kvk!$D$3:$D$1009,0),2),"")))))),"2. Deild")</f>
        <v/>
      </c>
      <c r="J6" s="13" t="str">
        <f t="shared" si="0"/>
        <v/>
      </c>
      <c r="K6" s="13" t="str">
        <f t="shared" si="1"/>
        <v/>
      </c>
      <c r="L6" s="13">
        <f t="shared" si="2"/>
        <v>0</v>
      </c>
      <c r="M6" s="13" t="str">
        <f t="shared" si="3"/>
        <v xml:space="preserve"> -  </v>
      </c>
      <c r="N6" s="13" t="str">
        <f>IFERROR(IF(AND(G6="Male",B6="Einliðaleikur"),INDEX(Einl.kk!$A$3:$F$1041,MATCH(Skráningarblað!F6,Einl.kk!$D$3:$D$1041,0),6),IF(AND(G6="Male",B6="Tvíliðaleikur"),INDEX(Tvíl.kk!$A$3:$F$1054,MATCH(Skráningarblað!F6,Tvíl.kk!$D$3:$D$1054,0),6),IF(AND(G6="Male",B6="Tvenndarleikur"),INDEX(Tvennd.kk!$A$3:$F$1025,MATCH(Skráningarblað!F6,Tvennd.kk!$D$3:$D$1025,0),6),IF(AND(G6="Female",B6="Einliðaleikur"),INDEX(Einl.kvk!$A$3:$F$1004,MATCH(Skráningarblað!F6,Einl.kvk!$D$3:$D$1004,0),6),IF(AND(G6="Female",B6="Tvíliðaleikur"),INDEX(Tvíl.kvk!$A$3:$F$1008,MATCH(Skráningarblað!F6,Tvíl.kvk!$D$3:$D$1008,0),6),IF(AND(G6="Female",B6="Tvenndarleikur"),INDEX(Tvennd.kvk!$A$3:$F$1009,MATCH(Skráningarblað!F6,Tvennd.kvk!$D$3:$D$1009,0),6),"")))))),0)</f>
        <v/>
      </c>
      <c r="O6" s="13" t="str">
        <f>IFERROR(IF(F6="","",IF(AND(NOT(B6="Einliðaleikur"),D6=""),"Partner Wanted",INDEX(Leikmannaskrá!$A$2:$D$1171,MATCH(D6,Leikmannaskrá!$A$2:$A$1175,0),2))),"")</f>
        <v/>
      </c>
      <c r="P6" s="13" t="str">
        <f>IFERROR(INDEX(Leikmannaskrá!$A$2:$D$1171,MATCH(D6,Leikmannaskrá!$A$2:$A$1175,0),4),"")</f>
        <v/>
      </c>
      <c r="Q6" s="13" t="str">
        <f>IFERROR(IF(AND(P6="Male",B6="Einliðaleikur"),INDEX(Einl.kk!$A$3:$F$1041,MATCH(Skráningarblað!O6,Einl.kk!$D$3:$D$1041,0),2),IF(AND(P6="Male",B6="Tvíliðaleikur"),INDEX(Tvíl.kk!$A$3:$F$1054,MATCH(Skráningarblað!O6,Tvíl.kk!$D$3:$D$1054,0),2),IF(AND(P6="Male",B6="Tvenndarleikur"),INDEX(Tvennd.kk!$A$3:$F$1025,MATCH(Skráningarblað!O6,Tvennd.kk!$D$3:$D$1025,0),2),IF(AND(P6="Female",B6="Einliðaleikur"),INDEX(Einl.kvk!$A$3:$F$1004,MATCH(Skráningarblað!O6,Einl.kvk!$D$3:$D$1004,0),2),IF(AND(P6="Female",B6="Tvíliðaleikur"),INDEX(Tvíl.kvk!$A$3:$F$1008,MATCH(Skráningarblað!O6,Tvíl.kvk!$D$3:$D$1008,0),2),IF(AND(P6="Female",B6="Tvenndarleikur"),INDEX(Tvennd.kvk!$A$3:$F$1009,MATCH(Skráningarblað!O6,Tvennd.kvk!$D$3:$D$1009,0),2),"")))))),"2. Deild")</f>
        <v/>
      </c>
      <c r="R6" s="13" t="str">
        <f t="shared" si="4"/>
        <v/>
      </c>
      <c r="S6" s="13" t="str">
        <f>IFERROR(IF(AND(P6="Male",B6="Einliðaleikur"),INDEX(Einl.kk!$A$3:$F$1041,MATCH(Skráningarblað!O6,Einl.kk!$D$3:$D$1041,0),6),IF(AND(P6="Male",B6="Tvíliðaleikur"),INDEX(Tvíl.kk!$A$3:$F$1054,MATCH(Skráningarblað!O6,Tvíl.kk!$D$3:$D$1054,0),6),IF(AND(P6="Male",B6="Tvenndarleikur"),INDEX(Tvennd.kk!$A$3:$F$1025,MATCH(Skráningarblað!O6,Tvennd.kk!$D$3:$D$1025,0),6),IF(AND(P6="Female",B6="Einliðaleikur"),INDEX(Einl.kvk!$A$3:$F$1004,MATCH(Skráningarblað!O6,Einl.kvk!$D$3:$D$1004,0),6),IF(AND(P6="Female",B6="Tvíliðaleikur"),INDEX(Tvíl.kvk!$A$3:$F$1008,MATCH(Skráningarblað!O6,Tvíl.kvk!$D$3:$D$1008,0),6),IF(AND(P6="Female",B6="Tvenndarleikur"),INDEX(Tvennd.kvk!$A$3:$F$1009,MATCH(Skráningarblað!O6,Tvennd.kvk!$D$3:$D$1009,0),6),"")))))),0)</f>
        <v/>
      </c>
      <c r="T6" s="13" t="str">
        <f>IFERROR(INDEX(Leikmannaskrá!$A$2:$E$612,MATCH(A6,Leikmannaskrá!$A$2:$A$612,0),5),"")</f>
        <v/>
      </c>
      <c r="U6" s="29" t="str">
        <f t="shared" si="5"/>
        <v/>
      </c>
    </row>
    <row r="7" spans="1:21" x14ac:dyDescent="0.35">
      <c r="A7" s="28"/>
      <c r="B7" s="28"/>
      <c r="C7" s="28"/>
      <c r="D7" s="28"/>
      <c r="E7" s="28"/>
      <c r="F7" s="13" t="str">
        <f>IFERROR(INDEX(Leikmannaskrá!$A$2:$D$1171,MATCH(A7,Leikmannaskrá!$A$2:$A$1175,0),2),"")</f>
        <v/>
      </c>
      <c r="G7" s="13" t="str">
        <f>IFERROR(INDEX(Leikmannaskrá!$A$2:$D$1171,MATCH(A7,Leikmannaskrá!$A$2:$A$1175,0),4),"")</f>
        <v/>
      </c>
      <c r="H7" s="13" t="str">
        <f>IFERROR(INDEX(Leikmannaskrá!$A$2:$D$1171,MATCH(A7,Leikmannaskrá!$A$2:$A$1175,0),3),"")</f>
        <v/>
      </c>
      <c r="I7" s="13" t="str">
        <f>IFERROR(IF(AND(G7="Male",B7="Einliðaleikur"),INDEX(Einl.kk!$A$3:$F$1041,MATCH(Skráningarblað!F7,Einl.kk!$D$3:$D$1041,0),2),IF(AND(G7="Male",B7="Tvíliðaleikur"),INDEX(Tvíl.kk!$A$3:$F$1054,MATCH(Skráningarblað!F7,Tvíl.kk!$D$3:$D$1054,0),2),IF(AND(G7="Male",B7="Tvenndarleikur"),INDEX(Tvennd.kk!$A$3:$F$1025,MATCH(Skráningarblað!F7,Tvennd.kk!$D$3:$D$1025,0),2),IF(AND(G7="Female",B7="Einliðaleikur"),INDEX(Einl.kvk!$A$3:$F$1004,MATCH(Skráningarblað!F7,Einl.kvk!$D$3:$D$1004,0),2),IF(AND(G7="Female",B7="Tvíliðaleikur"),INDEX(Tvíl.kvk!$A$3:$F$1008,MATCH(Skráningarblað!F7,Tvíl.kvk!$D$3:$D$1008,0),2),IF(AND(G7="Female",B7="Tvenndarleikur"),INDEX(Tvennd.kvk!$A$3:$F$1009,MATCH(Skráningarblað!F7,Tvennd.kvk!$D$3:$D$1009,0),2),"")))))),"2. Deild")</f>
        <v/>
      </c>
      <c r="J7" s="13" t="str">
        <f t="shared" si="0"/>
        <v/>
      </c>
      <c r="K7" s="13" t="str">
        <f t="shared" si="1"/>
        <v/>
      </c>
      <c r="L7" s="13">
        <f t="shared" si="2"/>
        <v>0</v>
      </c>
      <c r="M7" s="13" t="str">
        <f t="shared" si="3"/>
        <v xml:space="preserve"> -  </v>
      </c>
      <c r="N7" s="13" t="str">
        <f>IFERROR(IF(AND(G7="Male",B7="Einliðaleikur"),INDEX(Einl.kk!$A$3:$F$1041,MATCH(Skráningarblað!F7,Einl.kk!$D$3:$D$1041,0),6),IF(AND(G7="Male",B7="Tvíliðaleikur"),INDEX(Tvíl.kk!$A$3:$F$1054,MATCH(Skráningarblað!F7,Tvíl.kk!$D$3:$D$1054,0),6),IF(AND(G7="Male",B7="Tvenndarleikur"),INDEX(Tvennd.kk!$A$3:$F$1025,MATCH(Skráningarblað!F7,Tvennd.kk!$D$3:$D$1025,0),6),IF(AND(G7="Female",B7="Einliðaleikur"),INDEX(Einl.kvk!$A$3:$F$1004,MATCH(Skráningarblað!F7,Einl.kvk!$D$3:$D$1004,0),6),IF(AND(G7="Female",B7="Tvíliðaleikur"),INDEX(Tvíl.kvk!$A$3:$F$1008,MATCH(Skráningarblað!F7,Tvíl.kvk!$D$3:$D$1008,0),6),IF(AND(G7="Female",B7="Tvenndarleikur"),INDEX(Tvennd.kvk!$A$3:$F$1009,MATCH(Skráningarblað!F7,Tvennd.kvk!$D$3:$D$1009,0),6),"")))))),0)</f>
        <v/>
      </c>
      <c r="O7" s="13" t="str">
        <f>IFERROR(IF(F7="","",IF(AND(NOT(B7="Einliðaleikur"),D7=""),"Partner Wanted",INDEX(Leikmannaskrá!$A$2:$D$1171,MATCH(D7,Leikmannaskrá!$A$2:$A$1175,0),2))),"")</f>
        <v/>
      </c>
      <c r="P7" s="13" t="str">
        <f>IFERROR(INDEX(Leikmannaskrá!$A$2:$D$1171,MATCH(D7,Leikmannaskrá!$A$2:$A$1175,0),4),"")</f>
        <v/>
      </c>
      <c r="Q7" s="13" t="str">
        <f>IFERROR(IF(AND(P7="Male",B7="Einliðaleikur"),INDEX(Einl.kk!$A$3:$F$1041,MATCH(Skráningarblað!O7,Einl.kk!$D$3:$D$1041,0),2),IF(AND(P7="Male",B7="Tvíliðaleikur"),INDEX(Tvíl.kk!$A$3:$F$1054,MATCH(Skráningarblað!O7,Tvíl.kk!$D$3:$D$1054,0),2),IF(AND(P7="Male",B7="Tvenndarleikur"),INDEX(Tvennd.kk!$A$3:$F$1025,MATCH(Skráningarblað!O7,Tvennd.kk!$D$3:$D$1025,0),2),IF(AND(P7="Female",B7="Einliðaleikur"),INDEX(Einl.kvk!$A$3:$F$1004,MATCH(Skráningarblað!O7,Einl.kvk!$D$3:$D$1004,0),2),IF(AND(P7="Female",B7="Tvíliðaleikur"),INDEX(Tvíl.kvk!$A$3:$F$1008,MATCH(Skráningarblað!O7,Tvíl.kvk!$D$3:$D$1008,0),2),IF(AND(P7="Female",B7="Tvenndarleikur"),INDEX(Tvennd.kvk!$A$3:$F$1009,MATCH(Skráningarblað!O7,Tvennd.kvk!$D$3:$D$1009,0),2),"")))))),"2. Deild")</f>
        <v/>
      </c>
      <c r="R7" s="13" t="str">
        <f t="shared" si="4"/>
        <v/>
      </c>
      <c r="S7" s="13" t="str">
        <f>IFERROR(IF(AND(P7="Male",B7="Einliðaleikur"),INDEX(Einl.kk!$A$3:$F$1041,MATCH(Skráningarblað!O7,Einl.kk!$D$3:$D$1041,0),6),IF(AND(P7="Male",B7="Tvíliðaleikur"),INDEX(Tvíl.kk!$A$3:$F$1054,MATCH(Skráningarblað!O7,Tvíl.kk!$D$3:$D$1054,0),6),IF(AND(P7="Male",B7="Tvenndarleikur"),INDEX(Tvennd.kk!$A$3:$F$1025,MATCH(Skráningarblað!O7,Tvennd.kk!$D$3:$D$1025,0),6),IF(AND(P7="Female",B7="Einliðaleikur"),INDEX(Einl.kvk!$A$3:$F$1004,MATCH(Skráningarblað!O7,Einl.kvk!$D$3:$D$1004,0),6),IF(AND(P7="Female",B7="Tvíliðaleikur"),INDEX(Tvíl.kvk!$A$3:$F$1008,MATCH(Skráningarblað!O7,Tvíl.kvk!$D$3:$D$1008,0),6),IF(AND(P7="Female",B7="Tvenndarleikur"),INDEX(Tvennd.kvk!$A$3:$F$1009,MATCH(Skráningarblað!O7,Tvennd.kvk!$D$3:$D$1009,0),6),"")))))),0)</f>
        <v/>
      </c>
      <c r="T7" s="13" t="str">
        <f>IFERROR(INDEX(Leikmannaskrá!$A$2:$E$612,MATCH(A7,Leikmannaskrá!$A$2:$A$612,0),5),"")</f>
        <v/>
      </c>
      <c r="U7" s="29" t="str">
        <f t="shared" si="5"/>
        <v/>
      </c>
    </row>
    <row r="8" spans="1:21" x14ac:dyDescent="0.35">
      <c r="A8" s="28"/>
      <c r="B8" s="28"/>
      <c r="C8" s="28"/>
      <c r="D8" s="28"/>
      <c r="E8" s="28"/>
      <c r="F8" s="13" t="str">
        <f>IFERROR(INDEX(Leikmannaskrá!$A$2:$D$1171,MATCH(A8,Leikmannaskrá!$A$2:$A$1175,0),2),"")</f>
        <v/>
      </c>
      <c r="G8" s="13" t="str">
        <f>IFERROR(INDEX(Leikmannaskrá!$A$2:$D$1171,MATCH(A8,Leikmannaskrá!$A$2:$A$1175,0),4),"")</f>
        <v/>
      </c>
      <c r="H8" s="13" t="str">
        <f>IFERROR(INDEX(Leikmannaskrá!$A$2:$D$1171,MATCH(A8,Leikmannaskrá!$A$2:$A$1175,0),3),"")</f>
        <v/>
      </c>
      <c r="I8" s="13" t="str">
        <f>IFERROR(IF(AND(G8="Male",B8="Einliðaleikur"),INDEX(Einl.kk!$A$3:$F$1041,MATCH(Skráningarblað!F8,Einl.kk!$D$3:$D$1041,0),2),IF(AND(G8="Male",B8="Tvíliðaleikur"),INDEX(Tvíl.kk!$A$3:$F$1054,MATCH(Skráningarblað!F8,Tvíl.kk!$D$3:$D$1054,0),2),IF(AND(G8="Male",B8="Tvenndarleikur"),INDEX(Tvennd.kk!$A$3:$F$1025,MATCH(Skráningarblað!F8,Tvennd.kk!$D$3:$D$1025,0),2),IF(AND(G8="Female",B8="Einliðaleikur"),INDEX(Einl.kvk!$A$3:$F$1004,MATCH(Skráningarblað!F8,Einl.kvk!$D$3:$D$1004,0),2),IF(AND(G8="Female",B8="Tvíliðaleikur"),INDEX(Tvíl.kvk!$A$3:$F$1008,MATCH(Skráningarblað!F8,Tvíl.kvk!$D$3:$D$1008,0),2),IF(AND(G8="Female",B8="Tvenndarleikur"),INDEX(Tvennd.kvk!$A$3:$F$1009,MATCH(Skráningarblað!F8,Tvennd.kvk!$D$3:$D$1009,0),2),"")))))),"2. Deild")</f>
        <v/>
      </c>
      <c r="J8" s="13" t="str">
        <f t="shared" si="0"/>
        <v/>
      </c>
      <c r="K8" s="13" t="str">
        <f t="shared" si="1"/>
        <v/>
      </c>
      <c r="L8" s="13">
        <f t="shared" si="2"/>
        <v>0</v>
      </c>
      <c r="M8" s="13" t="str">
        <f t="shared" si="3"/>
        <v xml:space="preserve"> -  </v>
      </c>
      <c r="N8" s="13" t="str">
        <f>IFERROR(IF(AND(G8="Male",B8="Einliðaleikur"),INDEX(Einl.kk!$A$3:$F$1041,MATCH(Skráningarblað!F8,Einl.kk!$D$3:$D$1041,0),6),IF(AND(G8="Male",B8="Tvíliðaleikur"),INDEX(Tvíl.kk!$A$3:$F$1054,MATCH(Skráningarblað!F8,Tvíl.kk!$D$3:$D$1054,0),6),IF(AND(G8="Male",B8="Tvenndarleikur"),INDEX(Tvennd.kk!$A$3:$F$1025,MATCH(Skráningarblað!F8,Tvennd.kk!$D$3:$D$1025,0),6),IF(AND(G8="Female",B8="Einliðaleikur"),INDEX(Einl.kvk!$A$3:$F$1004,MATCH(Skráningarblað!F8,Einl.kvk!$D$3:$D$1004,0),6),IF(AND(G8="Female",B8="Tvíliðaleikur"),INDEX(Tvíl.kvk!$A$3:$F$1008,MATCH(Skráningarblað!F8,Tvíl.kvk!$D$3:$D$1008,0),6),IF(AND(G8="Female",B8="Tvenndarleikur"),INDEX(Tvennd.kvk!$A$3:$F$1009,MATCH(Skráningarblað!F8,Tvennd.kvk!$D$3:$D$1009,0),6),"")))))),0)</f>
        <v/>
      </c>
      <c r="O8" s="13" t="str">
        <f>IFERROR(IF(F8="","",IF(AND(NOT(B8="Einliðaleikur"),D8=""),"Partner Wanted",INDEX(Leikmannaskrá!$A$2:$D$1171,MATCH(D8,Leikmannaskrá!$A$2:$A$1175,0),2))),"")</f>
        <v/>
      </c>
      <c r="P8" s="13" t="str">
        <f>IFERROR(INDEX(Leikmannaskrá!$A$2:$D$1171,MATCH(D8,Leikmannaskrá!$A$2:$A$1175,0),4),"")</f>
        <v/>
      </c>
      <c r="Q8" s="13" t="str">
        <f>IFERROR(IF(AND(P8="Male",B8="Einliðaleikur"),INDEX(Einl.kk!$A$3:$F$1041,MATCH(Skráningarblað!O8,Einl.kk!$D$3:$D$1041,0),2),IF(AND(P8="Male",B8="Tvíliðaleikur"),INDEX(Tvíl.kk!$A$3:$F$1054,MATCH(Skráningarblað!O8,Tvíl.kk!$D$3:$D$1054,0),2),IF(AND(P8="Male",B8="Tvenndarleikur"),INDEX(Tvennd.kk!$A$3:$F$1025,MATCH(Skráningarblað!O8,Tvennd.kk!$D$3:$D$1025,0),2),IF(AND(P8="Female",B8="Einliðaleikur"),INDEX(Einl.kvk!$A$3:$F$1004,MATCH(Skráningarblað!O8,Einl.kvk!$D$3:$D$1004,0),2),IF(AND(P8="Female",B8="Tvíliðaleikur"),INDEX(Tvíl.kvk!$A$3:$F$1008,MATCH(Skráningarblað!O8,Tvíl.kvk!$D$3:$D$1008,0),2),IF(AND(P8="Female",B8="Tvenndarleikur"),INDEX(Tvennd.kvk!$A$3:$F$1009,MATCH(Skráningarblað!O8,Tvennd.kvk!$D$3:$D$1009,0),2),"")))))),"2. Deild")</f>
        <v/>
      </c>
      <c r="R8" s="13" t="str">
        <f t="shared" si="4"/>
        <v/>
      </c>
      <c r="S8" s="13" t="str">
        <f>IFERROR(IF(AND(P8="Male",B8="Einliðaleikur"),INDEX(Einl.kk!$A$3:$F$1041,MATCH(Skráningarblað!O8,Einl.kk!$D$3:$D$1041,0),6),IF(AND(P8="Male",B8="Tvíliðaleikur"),INDEX(Tvíl.kk!$A$3:$F$1054,MATCH(Skráningarblað!O8,Tvíl.kk!$D$3:$D$1054,0),6),IF(AND(P8="Male",B8="Tvenndarleikur"),INDEX(Tvennd.kk!$A$3:$F$1025,MATCH(Skráningarblað!O8,Tvennd.kk!$D$3:$D$1025,0),6),IF(AND(P8="Female",B8="Einliðaleikur"),INDEX(Einl.kvk!$A$3:$F$1004,MATCH(Skráningarblað!O8,Einl.kvk!$D$3:$D$1004,0),6),IF(AND(P8="Female",B8="Tvíliðaleikur"),INDEX(Tvíl.kvk!$A$3:$F$1008,MATCH(Skráningarblað!O8,Tvíl.kvk!$D$3:$D$1008,0),6),IF(AND(P8="Female",B8="Tvenndarleikur"),INDEX(Tvennd.kvk!$A$3:$F$1009,MATCH(Skráningarblað!O8,Tvennd.kvk!$D$3:$D$1009,0),6),"")))))),0)</f>
        <v/>
      </c>
      <c r="T8" s="13" t="str">
        <f>IFERROR(INDEX(Leikmannaskrá!$A$2:$E$612,MATCH(A8,Leikmannaskrá!$A$2:$A$612,0),5),"")</f>
        <v/>
      </c>
      <c r="U8" s="29" t="str">
        <f t="shared" si="5"/>
        <v/>
      </c>
    </row>
    <row r="9" spans="1:21" x14ac:dyDescent="0.35">
      <c r="A9" s="28"/>
      <c r="B9" s="28"/>
      <c r="C9" s="28"/>
      <c r="D9" s="28"/>
      <c r="E9" s="28"/>
      <c r="F9" s="13" t="str">
        <f>IFERROR(INDEX(Leikmannaskrá!$A$2:$D$1171,MATCH(A9,Leikmannaskrá!$A$2:$A$1175,0),2),"")</f>
        <v/>
      </c>
      <c r="G9" s="13" t="str">
        <f>IFERROR(INDEX(Leikmannaskrá!$A$2:$D$1171,MATCH(A9,Leikmannaskrá!$A$2:$A$1175,0),4),"")</f>
        <v/>
      </c>
      <c r="H9" s="13" t="str">
        <f>IFERROR(INDEX(Leikmannaskrá!$A$2:$D$1171,MATCH(A9,Leikmannaskrá!$A$2:$A$1175,0),3),"")</f>
        <v/>
      </c>
      <c r="I9" s="13" t="str">
        <f>IFERROR(IF(AND(G9="Male",B9="Einliðaleikur"),INDEX(Einl.kk!$A$3:$F$1041,MATCH(Skráningarblað!F9,Einl.kk!$D$3:$D$1041,0),2),IF(AND(G9="Male",B9="Tvíliðaleikur"),INDEX(Tvíl.kk!$A$3:$F$1054,MATCH(Skráningarblað!F9,Tvíl.kk!$D$3:$D$1054,0),2),IF(AND(G9="Male",B9="Tvenndarleikur"),INDEX(Tvennd.kk!$A$3:$F$1025,MATCH(Skráningarblað!F9,Tvennd.kk!$D$3:$D$1025,0),2),IF(AND(G9="Female",B9="Einliðaleikur"),INDEX(Einl.kvk!$A$3:$F$1004,MATCH(Skráningarblað!F9,Einl.kvk!$D$3:$D$1004,0),2),IF(AND(G9="Female",B9="Tvíliðaleikur"),INDEX(Tvíl.kvk!$A$3:$F$1008,MATCH(Skráningarblað!F9,Tvíl.kvk!$D$3:$D$1008,0),2),IF(AND(G9="Female",B9="Tvenndarleikur"),INDEX(Tvennd.kvk!$A$3:$F$1009,MATCH(Skráningarblað!F9,Tvennd.kvk!$D$3:$D$1009,0),2),"")))))),"2. Deild")</f>
        <v/>
      </c>
      <c r="J9" s="13" t="str">
        <f t="shared" si="0"/>
        <v/>
      </c>
      <c r="K9" s="13" t="str">
        <f t="shared" si="1"/>
        <v/>
      </c>
      <c r="L9" s="13">
        <f t="shared" si="2"/>
        <v>0</v>
      </c>
      <c r="M9" s="13" t="str">
        <f t="shared" si="3"/>
        <v xml:space="preserve"> -  </v>
      </c>
      <c r="N9" s="13" t="str">
        <f>IFERROR(IF(AND(G9="Male",B9="Einliðaleikur"),INDEX(Einl.kk!$A$3:$F$1041,MATCH(Skráningarblað!F9,Einl.kk!$D$3:$D$1041,0),6),IF(AND(G9="Male",B9="Tvíliðaleikur"),INDEX(Tvíl.kk!$A$3:$F$1054,MATCH(Skráningarblað!F9,Tvíl.kk!$D$3:$D$1054,0),6),IF(AND(G9="Male",B9="Tvenndarleikur"),INDEX(Tvennd.kk!$A$3:$F$1025,MATCH(Skráningarblað!F9,Tvennd.kk!$D$3:$D$1025,0),6),IF(AND(G9="Female",B9="Einliðaleikur"),INDEX(Einl.kvk!$A$3:$F$1004,MATCH(Skráningarblað!F9,Einl.kvk!$D$3:$D$1004,0),6),IF(AND(G9="Female",B9="Tvíliðaleikur"),INDEX(Tvíl.kvk!$A$3:$F$1008,MATCH(Skráningarblað!F9,Tvíl.kvk!$D$3:$D$1008,0),6),IF(AND(G9="Female",B9="Tvenndarleikur"),INDEX(Tvennd.kvk!$A$3:$F$1009,MATCH(Skráningarblað!F9,Tvennd.kvk!$D$3:$D$1009,0),6),"")))))),0)</f>
        <v/>
      </c>
      <c r="O9" s="13" t="str">
        <f>IFERROR(IF(F9="","",IF(AND(NOT(B9="Einliðaleikur"),D9=""),"Partner Wanted",INDEX(Leikmannaskrá!$A$2:$D$1171,MATCH(D9,Leikmannaskrá!$A$2:$A$1175,0),2))),"")</f>
        <v/>
      </c>
      <c r="P9" s="13" t="str">
        <f>IFERROR(INDEX(Leikmannaskrá!$A$2:$D$1171,MATCH(D9,Leikmannaskrá!$A$2:$A$1175,0),4),"")</f>
        <v/>
      </c>
      <c r="Q9" s="13" t="str">
        <f>IFERROR(IF(AND(P9="Male",B9="Einliðaleikur"),INDEX(Einl.kk!$A$3:$F$1041,MATCH(Skráningarblað!O9,Einl.kk!$D$3:$D$1041,0),2),IF(AND(P9="Male",B9="Tvíliðaleikur"),INDEX(Tvíl.kk!$A$3:$F$1054,MATCH(Skráningarblað!O9,Tvíl.kk!$D$3:$D$1054,0),2),IF(AND(P9="Male",B9="Tvenndarleikur"),INDEX(Tvennd.kk!$A$3:$F$1025,MATCH(Skráningarblað!O9,Tvennd.kk!$D$3:$D$1025,0),2),IF(AND(P9="Female",B9="Einliðaleikur"),INDEX(Einl.kvk!$A$3:$F$1004,MATCH(Skráningarblað!O9,Einl.kvk!$D$3:$D$1004,0),2),IF(AND(P9="Female",B9="Tvíliðaleikur"),INDEX(Tvíl.kvk!$A$3:$F$1008,MATCH(Skráningarblað!O9,Tvíl.kvk!$D$3:$D$1008,0),2),IF(AND(P9="Female",B9="Tvenndarleikur"),INDEX(Tvennd.kvk!$A$3:$F$1009,MATCH(Skráningarblað!O9,Tvennd.kvk!$D$3:$D$1009,0),2),"")))))),"2. Deild")</f>
        <v/>
      </c>
      <c r="R9" s="13" t="str">
        <f t="shared" si="4"/>
        <v/>
      </c>
      <c r="S9" s="13" t="str">
        <f>IFERROR(IF(AND(P9="Male",B9="Einliðaleikur"),INDEX(Einl.kk!$A$3:$F$1041,MATCH(Skráningarblað!O9,Einl.kk!$D$3:$D$1041,0),6),IF(AND(P9="Male",B9="Tvíliðaleikur"),INDEX(Tvíl.kk!$A$3:$F$1054,MATCH(Skráningarblað!O9,Tvíl.kk!$D$3:$D$1054,0),6),IF(AND(P9="Male",B9="Tvenndarleikur"),INDEX(Tvennd.kk!$A$3:$F$1025,MATCH(Skráningarblað!O9,Tvennd.kk!$D$3:$D$1025,0),6),IF(AND(P9="Female",B9="Einliðaleikur"),INDEX(Einl.kvk!$A$3:$F$1004,MATCH(Skráningarblað!O9,Einl.kvk!$D$3:$D$1004,0),6),IF(AND(P9="Female",B9="Tvíliðaleikur"),INDEX(Tvíl.kvk!$A$3:$F$1008,MATCH(Skráningarblað!O9,Tvíl.kvk!$D$3:$D$1008,0),6),IF(AND(P9="Female",B9="Tvenndarleikur"),INDEX(Tvennd.kvk!$A$3:$F$1009,MATCH(Skráningarblað!O9,Tvennd.kvk!$D$3:$D$1009,0),6),"")))))),0)</f>
        <v/>
      </c>
      <c r="T9" s="13" t="str">
        <f>IFERROR(INDEX(Leikmannaskrá!$A$2:$E$612,MATCH(A9,Leikmannaskrá!$A$2:$A$612,0),5),"")</f>
        <v/>
      </c>
      <c r="U9" s="29" t="str">
        <f t="shared" si="5"/>
        <v/>
      </c>
    </row>
    <row r="10" spans="1:21" x14ac:dyDescent="0.35">
      <c r="A10" s="28"/>
      <c r="B10" s="28"/>
      <c r="C10" s="28"/>
      <c r="D10" s="28"/>
      <c r="E10" s="28"/>
      <c r="F10" s="13" t="str">
        <f>IFERROR(INDEX(Leikmannaskrá!$A$2:$D$1171,MATCH(A10,Leikmannaskrá!$A$2:$A$1175,0),2),"")</f>
        <v/>
      </c>
      <c r="G10" s="13" t="str">
        <f>IFERROR(INDEX(Leikmannaskrá!$A$2:$D$1171,MATCH(A10,Leikmannaskrá!$A$2:$A$1175,0),4),"")</f>
        <v/>
      </c>
      <c r="H10" s="13" t="str">
        <f>IFERROR(INDEX(Leikmannaskrá!$A$2:$D$1171,MATCH(A10,Leikmannaskrá!$A$2:$A$1175,0),3),"")</f>
        <v/>
      </c>
      <c r="I10" s="13" t="str">
        <f>IFERROR(IF(AND(G10="Male",B10="Einliðaleikur"),INDEX(Einl.kk!$A$3:$F$1041,MATCH(Skráningarblað!F10,Einl.kk!$D$3:$D$1041,0),2),IF(AND(G10="Male",B10="Tvíliðaleikur"),INDEX(Tvíl.kk!$A$3:$F$1054,MATCH(Skráningarblað!F10,Tvíl.kk!$D$3:$D$1054,0),2),IF(AND(G10="Male",B10="Tvenndarleikur"),INDEX(Tvennd.kk!$A$3:$F$1025,MATCH(Skráningarblað!F10,Tvennd.kk!$D$3:$D$1025,0),2),IF(AND(G10="Female",B10="Einliðaleikur"),INDEX(Einl.kvk!$A$3:$F$1004,MATCH(Skráningarblað!F10,Einl.kvk!$D$3:$D$1004,0),2),IF(AND(G10="Female",B10="Tvíliðaleikur"),INDEX(Tvíl.kvk!$A$3:$F$1008,MATCH(Skráningarblað!F10,Tvíl.kvk!$D$3:$D$1008,0),2),IF(AND(G10="Female",B10="Tvenndarleikur"),INDEX(Tvennd.kvk!$A$3:$F$1009,MATCH(Skráningarblað!F10,Tvennd.kvk!$D$3:$D$1009,0),2),"")))))),"2. Deild")</f>
        <v/>
      </c>
      <c r="J10" s="13" t="str">
        <f t="shared" si="0"/>
        <v/>
      </c>
      <c r="K10" s="13" t="str">
        <f t="shared" si="1"/>
        <v/>
      </c>
      <c r="L10" s="13">
        <f t="shared" si="2"/>
        <v>0</v>
      </c>
      <c r="M10" s="13" t="str">
        <f t="shared" si="3"/>
        <v xml:space="preserve"> -  </v>
      </c>
      <c r="N10" s="13" t="str">
        <f>IFERROR(IF(AND(G10="Male",B10="Einliðaleikur"),INDEX(Einl.kk!$A$3:$F$1041,MATCH(Skráningarblað!F10,Einl.kk!$D$3:$D$1041,0),6),IF(AND(G10="Male",B10="Tvíliðaleikur"),INDEX(Tvíl.kk!$A$3:$F$1054,MATCH(Skráningarblað!F10,Tvíl.kk!$D$3:$D$1054,0),6),IF(AND(G10="Male",B10="Tvenndarleikur"),INDEX(Tvennd.kk!$A$3:$F$1025,MATCH(Skráningarblað!F10,Tvennd.kk!$D$3:$D$1025,0),6),IF(AND(G10="Female",B10="Einliðaleikur"),INDEX(Einl.kvk!$A$3:$F$1004,MATCH(Skráningarblað!F10,Einl.kvk!$D$3:$D$1004,0),6),IF(AND(G10="Female",B10="Tvíliðaleikur"),INDEX(Tvíl.kvk!$A$3:$F$1008,MATCH(Skráningarblað!F10,Tvíl.kvk!$D$3:$D$1008,0),6),IF(AND(G10="Female",B10="Tvenndarleikur"),INDEX(Tvennd.kvk!$A$3:$F$1009,MATCH(Skráningarblað!F10,Tvennd.kvk!$D$3:$D$1009,0),6),"")))))),0)</f>
        <v/>
      </c>
      <c r="O10" s="13" t="str">
        <f>IFERROR(IF(F10="","",IF(AND(NOT(B10="Einliðaleikur"),D10=""),"Partner Wanted",INDEX(Leikmannaskrá!$A$2:$D$1171,MATCH(D10,Leikmannaskrá!$A$2:$A$1175,0),2))),"")</f>
        <v/>
      </c>
      <c r="P10" s="13" t="str">
        <f>IFERROR(INDEX(Leikmannaskrá!$A$2:$D$1171,MATCH(D10,Leikmannaskrá!$A$2:$A$1175,0),4),"")</f>
        <v/>
      </c>
      <c r="Q10" s="13" t="str">
        <f>IFERROR(IF(AND(P10="Male",B10="Einliðaleikur"),INDEX(Einl.kk!$A$3:$F$1041,MATCH(Skráningarblað!O10,Einl.kk!$D$3:$D$1041,0),2),IF(AND(P10="Male",B10="Tvíliðaleikur"),INDEX(Tvíl.kk!$A$3:$F$1054,MATCH(Skráningarblað!O10,Tvíl.kk!$D$3:$D$1054,0),2),IF(AND(P10="Male",B10="Tvenndarleikur"),INDEX(Tvennd.kk!$A$3:$F$1025,MATCH(Skráningarblað!O10,Tvennd.kk!$D$3:$D$1025,0),2),IF(AND(P10="Female",B10="Einliðaleikur"),INDEX(Einl.kvk!$A$3:$F$1004,MATCH(Skráningarblað!O10,Einl.kvk!$D$3:$D$1004,0),2),IF(AND(P10="Female",B10="Tvíliðaleikur"),INDEX(Tvíl.kvk!$A$3:$F$1008,MATCH(Skráningarblað!O10,Tvíl.kvk!$D$3:$D$1008,0),2),IF(AND(P10="Female",B10="Tvenndarleikur"),INDEX(Tvennd.kvk!$A$3:$F$1009,MATCH(Skráningarblað!O10,Tvennd.kvk!$D$3:$D$1009,0),2),"")))))),"2. Deild")</f>
        <v/>
      </c>
      <c r="R10" s="13" t="str">
        <f t="shared" si="4"/>
        <v/>
      </c>
      <c r="S10" s="13" t="str">
        <f>IFERROR(IF(AND(P10="Male",B10="Einliðaleikur"),INDEX(Einl.kk!$A$3:$F$1041,MATCH(Skráningarblað!O10,Einl.kk!$D$3:$D$1041,0),6),IF(AND(P10="Male",B10="Tvíliðaleikur"),INDEX(Tvíl.kk!$A$3:$F$1054,MATCH(Skráningarblað!O10,Tvíl.kk!$D$3:$D$1054,0),6),IF(AND(P10="Male",B10="Tvenndarleikur"),INDEX(Tvennd.kk!$A$3:$F$1025,MATCH(Skráningarblað!O10,Tvennd.kk!$D$3:$D$1025,0),6),IF(AND(P10="Female",B10="Einliðaleikur"),INDEX(Einl.kvk!$A$3:$F$1004,MATCH(Skráningarblað!O10,Einl.kvk!$D$3:$D$1004,0),6),IF(AND(P10="Female",B10="Tvíliðaleikur"),INDEX(Tvíl.kvk!$A$3:$F$1008,MATCH(Skráningarblað!O10,Tvíl.kvk!$D$3:$D$1008,0),6),IF(AND(P10="Female",B10="Tvenndarleikur"),INDEX(Tvennd.kvk!$A$3:$F$1009,MATCH(Skráningarblað!O10,Tvennd.kvk!$D$3:$D$1009,0),6),"")))))),0)</f>
        <v/>
      </c>
      <c r="T10" s="13" t="str">
        <f>IFERROR(INDEX(Leikmannaskrá!$A$2:$E$612,MATCH(A10,Leikmannaskrá!$A$2:$A$612,0),5),"")</f>
        <v/>
      </c>
      <c r="U10" s="29" t="str">
        <f t="shared" si="5"/>
        <v/>
      </c>
    </row>
    <row r="11" spans="1:21" x14ac:dyDescent="0.35">
      <c r="A11" s="28"/>
      <c r="B11" s="28"/>
      <c r="C11" s="28"/>
      <c r="D11" s="28"/>
      <c r="E11" s="28"/>
      <c r="F11" s="13" t="str">
        <f>IFERROR(INDEX(Leikmannaskrá!$A$2:$D$1171,MATCH(A11,Leikmannaskrá!$A$2:$A$1175,0),2),"")</f>
        <v/>
      </c>
      <c r="G11" s="13" t="str">
        <f>IFERROR(INDEX(Leikmannaskrá!$A$2:$D$1171,MATCH(A11,Leikmannaskrá!$A$2:$A$1175,0),4),"")</f>
        <v/>
      </c>
      <c r="H11" s="13" t="str">
        <f>IFERROR(INDEX(Leikmannaskrá!$A$2:$D$1171,MATCH(A11,Leikmannaskrá!$A$2:$A$1175,0),3),"")</f>
        <v/>
      </c>
      <c r="I11" s="13" t="str">
        <f>IFERROR(IF(AND(G11="Male",B11="Einliðaleikur"),INDEX(Einl.kk!$A$3:$F$1041,MATCH(Skráningarblað!F11,Einl.kk!$D$3:$D$1041,0),2),IF(AND(G11="Male",B11="Tvíliðaleikur"),INDEX(Tvíl.kk!$A$3:$F$1054,MATCH(Skráningarblað!F11,Tvíl.kk!$D$3:$D$1054,0),2),IF(AND(G11="Male",B11="Tvenndarleikur"),INDEX(Tvennd.kk!$A$3:$F$1025,MATCH(Skráningarblað!F11,Tvennd.kk!$D$3:$D$1025,0),2),IF(AND(G11="Female",B11="Einliðaleikur"),INDEX(Einl.kvk!$A$3:$F$1004,MATCH(Skráningarblað!F11,Einl.kvk!$D$3:$D$1004,0),2),IF(AND(G11="Female",B11="Tvíliðaleikur"),INDEX(Tvíl.kvk!$A$3:$F$1008,MATCH(Skráningarblað!F11,Tvíl.kvk!$D$3:$D$1008,0),2),IF(AND(G11="Female",B11="Tvenndarleikur"),INDEX(Tvennd.kvk!$A$3:$F$1009,MATCH(Skráningarblað!F11,Tvennd.kvk!$D$3:$D$1009,0),2),"")))))),"2. Deild")</f>
        <v/>
      </c>
      <c r="J11" s="13" t="str">
        <f t="shared" si="0"/>
        <v/>
      </c>
      <c r="K11" s="13" t="str">
        <f t="shared" si="1"/>
        <v/>
      </c>
      <c r="L11" s="13">
        <f t="shared" si="2"/>
        <v>0</v>
      </c>
      <c r="M11" s="13" t="str">
        <f t="shared" si="3"/>
        <v xml:space="preserve"> -  </v>
      </c>
      <c r="N11" s="13" t="str">
        <f>IFERROR(IF(AND(G11="Male",B11="Einliðaleikur"),INDEX(Einl.kk!$A$3:$F$1041,MATCH(Skráningarblað!F11,Einl.kk!$D$3:$D$1041,0),6),IF(AND(G11="Male",B11="Tvíliðaleikur"),INDEX(Tvíl.kk!$A$3:$F$1054,MATCH(Skráningarblað!F11,Tvíl.kk!$D$3:$D$1054,0),6),IF(AND(G11="Male",B11="Tvenndarleikur"),INDEX(Tvennd.kk!$A$3:$F$1025,MATCH(Skráningarblað!F11,Tvennd.kk!$D$3:$D$1025,0),6),IF(AND(G11="Female",B11="Einliðaleikur"),INDEX(Einl.kvk!$A$3:$F$1004,MATCH(Skráningarblað!F11,Einl.kvk!$D$3:$D$1004,0),6),IF(AND(G11="Female",B11="Tvíliðaleikur"),INDEX(Tvíl.kvk!$A$3:$F$1008,MATCH(Skráningarblað!F11,Tvíl.kvk!$D$3:$D$1008,0),6),IF(AND(G11="Female",B11="Tvenndarleikur"),INDEX(Tvennd.kvk!$A$3:$F$1009,MATCH(Skráningarblað!F11,Tvennd.kvk!$D$3:$D$1009,0),6),"")))))),0)</f>
        <v/>
      </c>
      <c r="O11" s="13" t="str">
        <f>IFERROR(IF(F11="","",IF(AND(NOT(B11="Einliðaleikur"),D11=""),"Partner Wanted",INDEX(Leikmannaskrá!$A$2:$D$1171,MATCH(D11,Leikmannaskrá!$A$2:$A$1175,0),2))),"")</f>
        <v/>
      </c>
      <c r="P11" s="13" t="str">
        <f>IFERROR(INDEX(Leikmannaskrá!$A$2:$D$1171,MATCH(D11,Leikmannaskrá!$A$2:$A$1175,0),4),"")</f>
        <v/>
      </c>
      <c r="Q11" s="13" t="str">
        <f>IFERROR(IF(AND(P11="Male",B11="Einliðaleikur"),INDEX(Einl.kk!$A$3:$F$1041,MATCH(Skráningarblað!O11,Einl.kk!$D$3:$D$1041,0),2),IF(AND(P11="Male",B11="Tvíliðaleikur"),INDEX(Tvíl.kk!$A$3:$F$1054,MATCH(Skráningarblað!O11,Tvíl.kk!$D$3:$D$1054,0),2),IF(AND(P11="Male",B11="Tvenndarleikur"),INDEX(Tvennd.kk!$A$3:$F$1025,MATCH(Skráningarblað!O11,Tvennd.kk!$D$3:$D$1025,0),2),IF(AND(P11="Female",B11="Einliðaleikur"),INDEX(Einl.kvk!$A$3:$F$1004,MATCH(Skráningarblað!O11,Einl.kvk!$D$3:$D$1004,0),2),IF(AND(P11="Female",B11="Tvíliðaleikur"),INDEX(Tvíl.kvk!$A$3:$F$1008,MATCH(Skráningarblað!O11,Tvíl.kvk!$D$3:$D$1008,0),2),IF(AND(P11="Female",B11="Tvenndarleikur"),INDEX(Tvennd.kvk!$A$3:$F$1009,MATCH(Skráningarblað!O11,Tvennd.kvk!$D$3:$D$1009,0),2),"")))))),"2. Deild")</f>
        <v/>
      </c>
      <c r="R11" s="13" t="str">
        <f t="shared" si="4"/>
        <v/>
      </c>
      <c r="S11" s="13" t="str">
        <f>IFERROR(IF(AND(P11="Male",B11="Einliðaleikur"),INDEX(Einl.kk!$A$3:$F$1041,MATCH(Skráningarblað!O11,Einl.kk!$D$3:$D$1041,0),6),IF(AND(P11="Male",B11="Tvíliðaleikur"),INDEX(Tvíl.kk!$A$3:$F$1054,MATCH(Skráningarblað!O11,Tvíl.kk!$D$3:$D$1054,0),6),IF(AND(P11="Male",B11="Tvenndarleikur"),INDEX(Tvennd.kk!$A$3:$F$1025,MATCH(Skráningarblað!O11,Tvennd.kk!$D$3:$D$1025,0),6),IF(AND(P11="Female",B11="Einliðaleikur"),INDEX(Einl.kvk!$A$3:$F$1004,MATCH(Skráningarblað!O11,Einl.kvk!$D$3:$D$1004,0),6),IF(AND(P11="Female",B11="Tvíliðaleikur"),INDEX(Tvíl.kvk!$A$3:$F$1008,MATCH(Skráningarblað!O11,Tvíl.kvk!$D$3:$D$1008,0),6),IF(AND(P11="Female",B11="Tvenndarleikur"),INDEX(Tvennd.kvk!$A$3:$F$1009,MATCH(Skráningarblað!O11,Tvennd.kvk!$D$3:$D$1009,0),6),"")))))),0)</f>
        <v/>
      </c>
      <c r="T11" s="13" t="str">
        <f>IFERROR(INDEX(Leikmannaskrá!$A$2:$E$612,MATCH(A11,Leikmannaskrá!$A$2:$A$612,0),5),"")</f>
        <v/>
      </c>
      <c r="U11" s="29" t="str">
        <f t="shared" si="5"/>
        <v/>
      </c>
    </row>
    <row r="12" spans="1:21" x14ac:dyDescent="0.35">
      <c r="A12" s="28"/>
      <c r="B12" s="28"/>
      <c r="C12" s="28"/>
      <c r="D12" s="28"/>
      <c r="E12" s="28"/>
      <c r="F12" s="13" t="str">
        <f>IFERROR(INDEX(Leikmannaskrá!$A$2:$D$1171,MATCH(A12,Leikmannaskrá!$A$2:$A$1175,0),2),"")</f>
        <v/>
      </c>
      <c r="G12" s="13" t="str">
        <f>IFERROR(INDEX(Leikmannaskrá!$A$2:$D$1171,MATCH(A12,Leikmannaskrá!$A$2:$A$1175,0),4),"")</f>
        <v/>
      </c>
      <c r="H12" s="13" t="str">
        <f>IFERROR(INDEX(Leikmannaskrá!$A$2:$D$1171,MATCH(A12,Leikmannaskrá!$A$2:$A$1175,0),3),"")</f>
        <v/>
      </c>
      <c r="I12" s="13" t="str">
        <f>IFERROR(IF(AND(G12="Male",B12="Einliðaleikur"),INDEX(Einl.kk!$A$3:$F$1041,MATCH(Skráningarblað!F12,Einl.kk!$D$3:$D$1041,0),2),IF(AND(G12="Male",B12="Tvíliðaleikur"),INDEX(Tvíl.kk!$A$3:$F$1054,MATCH(Skráningarblað!F12,Tvíl.kk!$D$3:$D$1054,0),2),IF(AND(G12="Male",B12="Tvenndarleikur"),INDEX(Tvennd.kk!$A$3:$F$1025,MATCH(Skráningarblað!F12,Tvennd.kk!$D$3:$D$1025,0),2),IF(AND(G12="Female",B12="Einliðaleikur"),INDEX(Einl.kvk!$A$3:$F$1004,MATCH(Skráningarblað!F12,Einl.kvk!$D$3:$D$1004,0),2),IF(AND(G12="Female",B12="Tvíliðaleikur"),INDEX(Tvíl.kvk!$A$3:$F$1008,MATCH(Skráningarblað!F12,Tvíl.kvk!$D$3:$D$1008,0),2),IF(AND(G12="Female",B12="Tvenndarleikur"),INDEX(Tvennd.kvk!$A$3:$F$1009,MATCH(Skráningarblað!F12,Tvennd.kvk!$D$3:$D$1009,0),2),"")))))),"2. Deild")</f>
        <v/>
      </c>
      <c r="J12" s="13" t="str">
        <f t="shared" si="0"/>
        <v/>
      </c>
      <c r="K12" s="13" t="str">
        <f t="shared" si="1"/>
        <v/>
      </c>
      <c r="L12" s="13">
        <f t="shared" si="2"/>
        <v>0</v>
      </c>
      <c r="M12" s="13" t="str">
        <f t="shared" si="3"/>
        <v xml:space="preserve"> -  </v>
      </c>
      <c r="N12" s="13" t="str">
        <f>IFERROR(IF(AND(G12="Male",B12="Einliðaleikur"),INDEX(Einl.kk!$A$3:$F$1041,MATCH(Skráningarblað!F12,Einl.kk!$D$3:$D$1041,0),6),IF(AND(G12="Male",B12="Tvíliðaleikur"),INDEX(Tvíl.kk!$A$3:$F$1054,MATCH(Skráningarblað!F12,Tvíl.kk!$D$3:$D$1054,0),6),IF(AND(G12="Male",B12="Tvenndarleikur"),INDEX(Tvennd.kk!$A$3:$F$1025,MATCH(Skráningarblað!F12,Tvennd.kk!$D$3:$D$1025,0),6),IF(AND(G12="Female",B12="Einliðaleikur"),INDEX(Einl.kvk!$A$3:$F$1004,MATCH(Skráningarblað!F12,Einl.kvk!$D$3:$D$1004,0),6),IF(AND(G12="Female",B12="Tvíliðaleikur"),INDEX(Tvíl.kvk!$A$3:$F$1008,MATCH(Skráningarblað!F12,Tvíl.kvk!$D$3:$D$1008,0),6),IF(AND(G12="Female",B12="Tvenndarleikur"),INDEX(Tvennd.kvk!$A$3:$F$1009,MATCH(Skráningarblað!F12,Tvennd.kvk!$D$3:$D$1009,0),6),"")))))),0)</f>
        <v/>
      </c>
      <c r="O12" s="13" t="str">
        <f>IFERROR(IF(F12="","",IF(AND(NOT(B12="Einliðaleikur"),D12=""),"Partner Wanted",INDEX(Leikmannaskrá!$A$2:$D$1171,MATCH(D12,Leikmannaskrá!$A$2:$A$1175,0),2))),"")</f>
        <v/>
      </c>
      <c r="P12" s="13" t="str">
        <f>IFERROR(INDEX(Leikmannaskrá!$A$2:$D$1171,MATCH(D12,Leikmannaskrá!$A$2:$A$1175,0),4),"")</f>
        <v/>
      </c>
      <c r="Q12" s="13" t="str">
        <f>IFERROR(IF(AND(P12="Male",B12="Einliðaleikur"),INDEX(Einl.kk!$A$3:$F$1041,MATCH(Skráningarblað!O12,Einl.kk!$D$3:$D$1041,0),2),IF(AND(P12="Male",B12="Tvíliðaleikur"),INDEX(Tvíl.kk!$A$3:$F$1054,MATCH(Skráningarblað!O12,Tvíl.kk!$D$3:$D$1054,0),2),IF(AND(P12="Male",B12="Tvenndarleikur"),INDEX(Tvennd.kk!$A$3:$F$1025,MATCH(Skráningarblað!O12,Tvennd.kk!$D$3:$D$1025,0),2),IF(AND(P12="Female",B12="Einliðaleikur"),INDEX(Einl.kvk!$A$3:$F$1004,MATCH(Skráningarblað!O12,Einl.kvk!$D$3:$D$1004,0),2),IF(AND(P12="Female",B12="Tvíliðaleikur"),INDEX(Tvíl.kvk!$A$3:$F$1008,MATCH(Skráningarblað!O12,Tvíl.kvk!$D$3:$D$1008,0),2),IF(AND(P12="Female",B12="Tvenndarleikur"),INDEX(Tvennd.kvk!$A$3:$F$1009,MATCH(Skráningarblað!O12,Tvennd.kvk!$D$3:$D$1009,0),2),"")))))),"2. Deild")</f>
        <v/>
      </c>
      <c r="R12" s="13" t="str">
        <f t="shared" si="4"/>
        <v/>
      </c>
      <c r="S12" s="13" t="str">
        <f>IFERROR(IF(AND(P12="Male",B12="Einliðaleikur"),INDEX(Einl.kk!$A$3:$F$1041,MATCH(Skráningarblað!O12,Einl.kk!$D$3:$D$1041,0),6),IF(AND(P12="Male",B12="Tvíliðaleikur"),INDEX(Tvíl.kk!$A$3:$F$1054,MATCH(Skráningarblað!O12,Tvíl.kk!$D$3:$D$1054,0),6),IF(AND(P12="Male",B12="Tvenndarleikur"),INDEX(Tvennd.kk!$A$3:$F$1025,MATCH(Skráningarblað!O12,Tvennd.kk!$D$3:$D$1025,0),6),IF(AND(P12="Female",B12="Einliðaleikur"),INDEX(Einl.kvk!$A$3:$F$1004,MATCH(Skráningarblað!O12,Einl.kvk!$D$3:$D$1004,0),6),IF(AND(P12="Female",B12="Tvíliðaleikur"),INDEX(Tvíl.kvk!$A$3:$F$1008,MATCH(Skráningarblað!O12,Tvíl.kvk!$D$3:$D$1008,0),6),IF(AND(P12="Female",B12="Tvenndarleikur"),INDEX(Tvennd.kvk!$A$3:$F$1009,MATCH(Skráningarblað!O12,Tvennd.kvk!$D$3:$D$1009,0),6),"")))))),0)</f>
        <v/>
      </c>
      <c r="T12" s="13" t="str">
        <f>IFERROR(INDEX(Leikmannaskrá!$A$2:$E$612,MATCH(A12,Leikmannaskrá!$A$2:$A$612,0),5),"")</f>
        <v/>
      </c>
      <c r="U12" s="29" t="str">
        <f t="shared" si="5"/>
        <v/>
      </c>
    </row>
    <row r="13" spans="1:21" x14ac:dyDescent="0.35">
      <c r="A13" s="28"/>
      <c r="B13" s="28"/>
      <c r="C13" s="28"/>
      <c r="D13" s="28"/>
      <c r="E13" s="28"/>
      <c r="F13" s="13" t="str">
        <f>IFERROR(INDEX(Leikmannaskrá!$A$2:$D$1171,MATCH(A13,Leikmannaskrá!$A$2:$A$1175,0),2),"")</f>
        <v/>
      </c>
      <c r="G13" s="13" t="str">
        <f>IFERROR(INDEX(Leikmannaskrá!$A$2:$D$1171,MATCH(A13,Leikmannaskrá!$A$2:$A$1175,0),4),"")</f>
        <v/>
      </c>
      <c r="H13" s="13" t="str">
        <f>IFERROR(INDEX(Leikmannaskrá!$A$2:$D$1171,MATCH(A13,Leikmannaskrá!$A$2:$A$1175,0),3),"")</f>
        <v/>
      </c>
      <c r="I13" s="13" t="str">
        <f>IFERROR(IF(AND(G13="Male",B13="Einliðaleikur"),INDEX(Einl.kk!$A$3:$F$1041,MATCH(Skráningarblað!F13,Einl.kk!$D$3:$D$1041,0),2),IF(AND(G13="Male",B13="Tvíliðaleikur"),INDEX(Tvíl.kk!$A$3:$F$1054,MATCH(Skráningarblað!F13,Tvíl.kk!$D$3:$D$1054,0),2),IF(AND(G13="Male",B13="Tvenndarleikur"),INDEX(Tvennd.kk!$A$3:$F$1025,MATCH(Skráningarblað!F13,Tvennd.kk!$D$3:$D$1025,0),2),IF(AND(G13="Female",B13="Einliðaleikur"),INDEX(Einl.kvk!$A$3:$F$1004,MATCH(Skráningarblað!F13,Einl.kvk!$D$3:$D$1004,0),2),IF(AND(G13="Female",B13="Tvíliðaleikur"),INDEX(Tvíl.kvk!$A$3:$F$1008,MATCH(Skráningarblað!F13,Tvíl.kvk!$D$3:$D$1008,0),2),IF(AND(G13="Female",B13="Tvenndarleikur"),INDEX(Tvennd.kvk!$A$3:$F$1009,MATCH(Skráningarblað!F13,Tvennd.kvk!$D$3:$D$1009,0),2),"")))))),"2. Deild")</f>
        <v/>
      </c>
      <c r="J13" s="13" t="str">
        <f t="shared" si="0"/>
        <v/>
      </c>
      <c r="K13" s="13" t="str">
        <f t="shared" si="1"/>
        <v/>
      </c>
      <c r="L13" s="13">
        <f t="shared" si="2"/>
        <v>0</v>
      </c>
      <c r="M13" s="13" t="str">
        <f t="shared" si="3"/>
        <v xml:space="preserve"> -  </v>
      </c>
      <c r="N13" s="13" t="str">
        <f>IFERROR(IF(AND(G13="Male",B13="Einliðaleikur"),INDEX(Einl.kk!$A$3:$F$1041,MATCH(Skráningarblað!F13,Einl.kk!$D$3:$D$1041,0),6),IF(AND(G13="Male",B13="Tvíliðaleikur"),INDEX(Tvíl.kk!$A$3:$F$1054,MATCH(Skráningarblað!F13,Tvíl.kk!$D$3:$D$1054,0),6),IF(AND(G13="Male",B13="Tvenndarleikur"),INDEX(Tvennd.kk!$A$3:$F$1025,MATCH(Skráningarblað!F13,Tvennd.kk!$D$3:$D$1025,0),6),IF(AND(G13="Female",B13="Einliðaleikur"),INDEX(Einl.kvk!$A$3:$F$1004,MATCH(Skráningarblað!F13,Einl.kvk!$D$3:$D$1004,0),6),IF(AND(G13="Female",B13="Tvíliðaleikur"),INDEX(Tvíl.kvk!$A$3:$F$1008,MATCH(Skráningarblað!F13,Tvíl.kvk!$D$3:$D$1008,0),6),IF(AND(G13="Female",B13="Tvenndarleikur"),INDEX(Tvennd.kvk!$A$3:$F$1009,MATCH(Skráningarblað!F13,Tvennd.kvk!$D$3:$D$1009,0),6),"")))))),0)</f>
        <v/>
      </c>
      <c r="O13" s="13" t="str">
        <f>IFERROR(IF(F13="","",IF(AND(NOT(B13="Einliðaleikur"),D13=""),"Partner Wanted",INDEX(Leikmannaskrá!$A$2:$D$1171,MATCH(D13,Leikmannaskrá!$A$2:$A$1175,0),2))),"")</f>
        <v/>
      </c>
      <c r="P13" s="13" t="str">
        <f>IFERROR(INDEX(Leikmannaskrá!$A$2:$D$1171,MATCH(D13,Leikmannaskrá!$A$2:$A$1175,0),4),"")</f>
        <v/>
      </c>
      <c r="Q13" s="13" t="str">
        <f>IFERROR(IF(AND(P13="Male",B13="Einliðaleikur"),INDEX(Einl.kk!$A$3:$F$1041,MATCH(Skráningarblað!O13,Einl.kk!$D$3:$D$1041,0),2),IF(AND(P13="Male",B13="Tvíliðaleikur"),INDEX(Tvíl.kk!$A$3:$F$1054,MATCH(Skráningarblað!O13,Tvíl.kk!$D$3:$D$1054,0),2),IF(AND(P13="Male",B13="Tvenndarleikur"),INDEX(Tvennd.kk!$A$3:$F$1025,MATCH(Skráningarblað!O13,Tvennd.kk!$D$3:$D$1025,0),2),IF(AND(P13="Female",B13="Einliðaleikur"),INDEX(Einl.kvk!$A$3:$F$1004,MATCH(Skráningarblað!O13,Einl.kvk!$D$3:$D$1004,0),2),IF(AND(P13="Female",B13="Tvíliðaleikur"),INDEX(Tvíl.kvk!$A$3:$F$1008,MATCH(Skráningarblað!O13,Tvíl.kvk!$D$3:$D$1008,0),2),IF(AND(P13="Female",B13="Tvenndarleikur"),INDEX(Tvennd.kvk!$A$3:$F$1009,MATCH(Skráningarblað!O13,Tvennd.kvk!$D$3:$D$1009,0),2),"")))))),"2. Deild")</f>
        <v/>
      </c>
      <c r="R13" s="13" t="str">
        <f t="shared" si="4"/>
        <v/>
      </c>
      <c r="S13" s="13" t="str">
        <f>IFERROR(IF(AND(P13="Male",B13="Einliðaleikur"),INDEX(Einl.kk!$A$3:$F$1041,MATCH(Skráningarblað!O13,Einl.kk!$D$3:$D$1041,0),6),IF(AND(P13="Male",B13="Tvíliðaleikur"),INDEX(Tvíl.kk!$A$3:$F$1054,MATCH(Skráningarblað!O13,Tvíl.kk!$D$3:$D$1054,0),6),IF(AND(P13="Male",B13="Tvenndarleikur"),INDEX(Tvennd.kk!$A$3:$F$1025,MATCH(Skráningarblað!O13,Tvennd.kk!$D$3:$D$1025,0),6),IF(AND(P13="Female",B13="Einliðaleikur"),INDEX(Einl.kvk!$A$3:$F$1004,MATCH(Skráningarblað!O13,Einl.kvk!$D$3:$D$1004,0),6),IF(AND(P13="Female",B13="Tvíliðaleikur"),INDEX(Tvíl.kvk!$A$3:$F$1008,MATCH(Skráningarblað!O13,Tvíl.kvk!$D$3:$D$1008,0),6),IF(AND(P13="Female",B13="Tvenndarleikur"),INDEX(Tvennd.kvk!$A$3:$F$1009,MATCH(Skráningarblað!O13,Tvennd.kvk!$D$3:$D$1009,0),6),"")))))),0)</f>
        <v/>
      </c>
      <c r="T13" s="13" t="str">
        <f>IFERROR(INDEX(Leikmannaskrá!$A$2:$E$612,MATCH(A13,Leikmannaskrá!$A$2:$A$612,0),5),"")</f>
        <v/>
      </c>
      <c r="U13" s="29" t="str">
        <f t="shared" si="5"/>
        <v/>
      </c>
    </row>
    <row r="14" spans="1:21" x14ac:dyDescent="0.35">
      <c r="A14" s="28"/>
      <c r="B14" s="28"/>
      <c r="C14" s="28"/>
      <c r="D14" s="28"/>
      <c r="E14" s="28"/>
      <c r="F14" s="13" t="str">
        <f>IFERROR(INDEX(Leikmannaskrá!$A$2:$D$1171,MATCH(A14,Leikmannaskrá!$A$2:$A$1175,0),2),"")</f>
        <v/>
      </c>
      <c r="G14" s="13" t="str">
        <f>IFERROR(INDEX(Leikmannaskrá!$A$2:$D$1171,MATCH(A14,Leikmannaskrá!$A$2:$A$1175,0),4),"")</f>
        <v/>
      </c>
      <c r="H14" s="13" t="str">
        <f>IFERROR(INDEX(Leikmannaskrá!$A$2:$D$1171,MATCH(A14,Leikmannaskrá!$A$2:$A$1175,0),3),"")</f>
        <v/>
      </c>
      <c r="I14" s="13" t="str">
        <f>IFERROR(IF(AND(G14="Male",B14="Einliðaleikur"),INDEX(Einl.kk!$A$3:$F$1041,MATCH(Skráningarblað!F14,Einl.kk!$D$3:$D$1041,0),2),IF(AND(G14="Male",B14="Tvíliðaleikur"),INDEX(Tvíl.kk!$A$3:$F$1054,MATCH(Skráningarblað!F14,Tvíl.kk!$D$3:$D$1054,0),2),IF(AND(G14="Male",B14="Tvenndarleikur"),INDEX(Tvennd.kk!$A$3:$F$1025,MATCH(Skráningarblað!F14,Tvennd.kk!$D$3:$D$1025,0),2),IF(AND(G14="Female",B14="Einliðaleikur"),INDEX(Einl.kvk!$A$3:$F$1004,MATCH(Skráningarblað!F14,Einl.kvk!$D$3:$D$1004,0),2),IF(AND(G14="Female",B14="Tvíliðaleikur"),INDEX(Tvíl.kvk!$A$3:$F$1008,MATCH(Skráningarblað!F14,Tvíl.kvk!$D$3:$D$1008,0),2),IF(AND(G14="Female",B14="Tvenndarleikur"),INDEX(Tvennd.kvk!$A$3:$F$1009,MATCH(Skráningarblað!F14,Tvennd.kvk!$D$3:$D$1009,0),2),"")))))),"2. Deild")</f>
        <v/>
      </c>
      <c r="J14" s="13" t="str">
        <f t="shared" si="0"/>
        <v/>
      </c>
      <c r="K14" s="13" t="str">
        <f t="shared" si="1"/>
        <v/>
      </c>
      <c r="L14" s="13">
        <f t="shared" si="2"/>
        <v>0</v>
      </c>
      <c r="M14" s="13" t="str">
        <f t="shared" si="3"/>
        <v xml:space="preserve"> -  </v>
      </c>
      <c r="N14" s="13" t="str">
        <f>IFERROR(IF(AND(G14="Male",B14="Einliðaleikur"),INDEX(Einl.kk!$A$3:$F$1041,MATCH(Skráningarblað!F14,Einl.kk!$D$3:$D$1041,0),6),IF(AND(G14="Male",B14="Tvíliðaleikur"),INDEX(Tvíl.kk!$A$3:$F$1054,MATCH(Skráningarblað!F14,Tvíl.kk!$D$3:$D$1054,0),6),IF(AND(G14="Male",B14="Tvenndarleikur"),INDEX(Tvennd.kk!$A$3:$F$1025,MATCH(Skráningarblað!F14,Tvennd.kk!$D$3:$D$1025,0),6),IF(AND(G14="Female",B14="Einliðaleikur"),INDEX(Einl.kvk!$A$3:$F$1004,MATCH(Skráningarblað!F14,Einl.kvk!$D$3:$D$1004,0),6),IF(AND(G14="Female",B14="Tvíliðaleikur"),INDEX(Tvíl.kvk!$A$3:$F$1008,MATCH(Skráningarblað!F14,Tvíl.kvk!$D$3:$D$1008,0),6),IF(AND(G14="Female",B14="Tvenndarleikur"),INDEX(Tvennd.kvk!$A$3:$F$1009,MATCH(Skráningarblað!F14,Tvennd.kvk!$D$3:$D$1009,0),6),"")))))),0)</f>
        <v/>
      </c>
      <c r="O14" s="13" t="str">
        <f>IFERROR(IF(F14="","",IF(AND(NOT(B14="Einliðaleikur"),D14=""),"Partner Wanted",INDEX(Leikmannaskrá!$A$2:$D$1171,MATCH(D14,Leikmannaskrá!$A$2:$A$1175,0),2))),"")</f>
        <v/>
      </c>
      <c r="P14" s="13" t="str">
        <f>IFERROR(INDEX(Leikmannaskrá!$A$2:$D$1171,MATCH(D14,Leikmannaskrá!$A$2:$A$1175,0),4),"")</f>
        <v/>
      </c>
      <c r="Q14" s="13" t="str">
        <f>IFERROR(IF(AND(P14="Male",B14="Einliðaleikur"),INDEX(Einl.kk!$A$3:$F$1041,MATCH(Skráningarblað!O14,Einl.kk!$D$3:$D$1041,0),2),IF(AND(P14="Male",B14="Tvíliðaleikur"),INDEX(Tvíl.kk!$A$3:$F$1054,MATCH(Skráningarblað!O14,Tvíl.kk!$D$3:$D$1054,0),2),IF(AND(P14="Male",B14="Tvenndarleikur"),INDEX(Tvennd.kk!$A$3:$F$1025,MATCH(Skráningarblað!O14,Tvennd.kk!$D$3:$D$1025,0),2),IF(AND(P14="Female",B14="Einliðaleikur"),INDEX(Einl.kvk!$A$3:$F$1004,MATCH(Skráningarblað!O14,Einl.kvk!$D$3:$D$1004,0),2),IF(AND(P14="Female",B14="Tvíliðaleikur"),INDEX(Tvíl.kvk!$A$3:$F$1008,MATCH(Skráningarblað!O14,Tvíl.kvk!$D$3:$D$1008,0),2),IF(AND(P14="Female",B14="Tvenndarleikur"),INDEX(Tvennd.kvk!$A$3:$F$1009,MATCH(Skráningarblað!O14,Tvennd.kvk!$D$3:$D$1009,0),2),"")))))),"2. Deild")</f>
        <v/>
      </c>
      <c r="R14" s="13" t="str">
        <f t="shared" si="4"/>
        <v/>
      </c>
      <c r="S14" s="13" t="str">
        <f>IFERROR(IF(AND(P14="Male",B14="Einliðaleikur"),INDEX(Einl.kk!$A$3:$F$1041,MATCH(Skráningarblað!O14,Einl.kk!$D$3:$D$1041,0),6),IF(AND(P14="Male",B14="Tvíliðaleikur"),INDEX(Tvíl.kk!$A$3:$F$1054,MATCH(Skráningarblað!O14,Tvíl.kk!$D$3:$D$1054,0),6),IF(AND(P14="Male",B14="Tvenndarleikur"),INDEX(Tvennd.kk!$A$3:$F$1025,MATCH(Skráningarblað!O14,Tvennd.kk!$D$3:$D$1025,0),6),IF(AND(P14="Female",B14="Einliðaleikur"),INDEX(Einl.kvk!$A$3:$F$1004,MATCH(Skráningarblað!O14,Einl.kvk!$D$3:$D$1004,0),6),IF(AND(P14="Female",B14="Tvíliðaleikur"),INDEX(Tvíl.kvk!$A$3:$F$1008,MATCH(Skráningarblað!O14,Tvíl.kvk!$D$3:$D$1008,0),6),IF(AND(P14="Female",B14="Tvenndarleikur"),INDEX(Tvennd.kvk!$A$3:$F$1009,MATCH(Skráningarblað!O14,Tvennd.kvk!$D$3:$D$1009,0),6),"")))))),0)</f>
        <v/>
      </c>
      <c r="T14" s="13" t="str">
        <f>IFERROR(INDEX(Leikmannaskrá!$A$2:$E$612,MATCH(A14,Leikmannaskrá!$A$2:$A$612,0),5),"")</f>
        <v/>
      </c>
      <c r="U14" s="29" t="str">
        <f t="shared" si="5"/>
        <v/>
      </c>
    </row>
    <row r="15" spans="1:21" x14ac:dyDescent="0.35">
      <c r="A15" s="28"/>
      <c r="B15" s="28"/>
      <c r="C15" s="28"/>
      <c r="D15" s="28"/>
      <c r="E15" s="28"/>
      <c r="F15" s="13" t="str">
        <f>IFERROR(INDEX(Leikmannaskrá!$A$2:$D$1171,MATCH(A15,Leikmannaskrá!$A$2:$A$1175,0),2),"")</f>
        <v/>
      </c>
      <c r="G15" s="13" t="str">
        <f>IFERROR(INDEX(Leikmannaskrá!$A$2:$D$1171,MATCH(A15,Leikmannaskrá!$A$2:$A$1175,0),4),"")</f>
        <v/>
      </c>
      <c r="H15" s="13" t="str">
        <f>IFERROR(INDEX(Leikmannaskrá!$A$2:$D$1171,MATCH(A15,Leikmannaskrá!$A$2:$A$1175,0),3),"")</f>
        <v/>
      </c>
      <c r="I15" s="13" t="str">
        <f>IFERROR(IF(AND(G15="Male",B15="Einliðaleikur"),INDEX(Einl.kk!$A$3:$F$1041,MATCH(Skráningarblað!F15,Einl.kk!$D$3:$D$1041,0),2),IF(AND(G15="Male",B15="Tvíliðaleikur"),INDEX(Tvíl.kk!$A$3:$F$1054,MATCH(Skráningarblað!F15,Tvíl.kk!$D$3:$D$1054,0),2),IF(AND(G15="Male",B15="Tvenndarleikur"),INDEX(Tvennd.kk!$A$3:$F$1025,MATCH(Skráningarblað!F15,Tvennd.kk!$D$3:$D$1025,0),2),IF(AND(G15="Female",B15="Einliðaleikur"),INDEX(Einl.kvk!$A$3:$F$1004,MATCH(Skráningarblað!F15,Einl.kvk!$D$3:$D$1004,0),2),IF(AND(G15="Female",B15="Tvíliðaleikur"),INDEX(Tvíl.kvk!$A$3:$F$1008,MATCH(Skráningarblað!F15,Tvíl.kvk!$D$3:$D$1008,0),2),IF(AND(G15="Female",B15="Tvenndarleikur"),INDEX(Tvennd.kvk!$A$3:$F$1009,MATCH(Skráningarblað!F15,Tvennd.kvk!$D$3:$D$1009,0),2),"")))))),"2. Deild")</f>
        <v/>
      </c>
      <c r="J15" s="13" t="str">
        <f t="shared" si="0"/>
        <v/>
      </c>
      <c r="K15" s="13" t="str">
        <f t="shared" si="1"/>
        <v/>
      </c>
      <c r="L15" s="13">
        <f t="shared" si="2"/>
        <v>0</v>
      </c>
      <c r="M15" s="13" t="str">
        <f t="shared" si="3"/>
        <v xml:space="preserve"> -  </v>
      </c>
      <c r="N15" s="13" t="str">
        <f>IFERROR(IF(AND(G15="Male",B15="Einliðaleikur"),INDEX(Einl.kk!$A$3:$F$1041,MATCH(Skráningarblað!F15,Einl.kk!$D$3:$D$1041,0),6),IF(AND(G15="Male",B15="Tvíliðaleikur"),INDEX(Tvíl.kk!$A$3:$F$1054,MATCH(Skráningarblað!F15,Tvíl.kk!$D$3:$D$1054,0),6),IF(AND(G15="Male",B15="Tvenndarleikur"),INDEX(Tvennd.kk!$A$3:$F$1025,MATCH(Skráningarblað!F15,Tvennd.kk!$D$3:$D$1025,0),6),IF(AND(G15="Female",B15="Einliðaleikur"),INDEX(Einl.kvk!$A$3:$F$1004,MATCH(Skráningarblað!F15,Einl.kvk!$D$3:$D$1004,0),6),IF(AND(G15="Female",B15="Tvíliðaleikur"),INDEX(Tvíl.kvk!$A$3:$F$1008,MATCH(Skráningarblað!F15,Tvíl.kvk!$D$3:$D$1008,0),6),IF(AND(G15="Female",B15="Tvenndarleikur"),INDEX(Tvennd.kvk!$A$3:$F$1009,MATCH(Skráningarblað!F15,Tvennd.kvk!$D$3:$D$1009,0),6),"")))))),0)</f>
        <v/>
      </c>
      <c r="O15" s="13" t="str">
        <f>IFERROR(IF(F15="","",IF(AND(NOT(B15="Einliðaleikur"),D15=""),"Partner Wanted",INDEX(Leikmannaskrá!$A$2:$D$1171,MATCH(D15,Leikmannaskrá!$A$2:$A$1175,0),2))),"")</f>
        <v/>
      </c>
      <c r="P15" s="13" t="str">
        <f>IFERROR(INDEX(Leikmannaskrá!$A$2:$D$1171,MATCH(D15,Leikmannaskrá!$A$2:$A$1175,0),4),"")</f>
        <v/>
      </c>
      <c r="Q15" s="13" t="str">
        <f>IFERROR(IF(AND(P15="Male",B15="Einliðaleikur"),INDEX(Einl.kk!$A$3:$F$1041,MATCH(Skráningarblað!O15,Einl.kk!$D$3:$D$1041,0),2),IF(AND(P15="Male",B15="Tvíliðaleikur"),INDEX(Tvíl.kk!$A$3:$F$1054,MATCH(Skráningarblað!O15,Tvíl.kk!$D$3:$D$1054,0),2),IF(AND(P15="Male",B15="Tvenndarleikur"),INDEX(Tvennd.kk!$A$3:$F$1025,MATCH(Skráningarblað!O15,Tvennd.kk!$D$3:$D$1025,0),2),IF(AND(P15="Female",B15="Einliðaleikur"),INDEX(Einl.kvk!$A$3:$F$1004,MATCH(Skráningarblað!O15,Einl.kvk!$D$3:$D$1004,0),2),IF(AND(P15="Female",B15="Tvíliðaleikur"),INDEX(Tvíl.kvk!$A$3:$F$1008,MATCH(Skráningarblað!O15,Tvíl.kvk!$D$3:$D$1008,0),2),IF(AND(P15="Female",B15="Tvenndarleikur"),INDEX(Tvennd.kvk!$A$3:$F$1009,MATCH(Skráningarblað!O15,Tvennd.kvk!$D$3:$D$1009,0),2),"")))))),"2. Deild")</f>
        <v/>
      </c>
      <c r="R15" s="13" t="str">
        <f t="shared" si="4"/>
        <v/>
      </c>
      <c r="S15" s="13" t="str">
        <f>IFERROR(IF(AND(P15="Male",B15="Einliðaleikur"),INDEX(Einl.kk!$A$3:$F$1041,MATCH(Skráningarblað!O15,Einl.kk!$D$3:$D$1041,0),6),IF(AND(P15="Male",B15="Tvíliðaleikur"),INDEX(Tvíl.kk!$A$3:$F$1054,MATCH(Skráningarblað!O15,Tvíl.kk!$D$3:$D$1054,0),6),IF(AND(P15="Male",B15="Tvenndarleikur"),INDEX(Tvennd.kk!$A$3:$F$1025,MATCH(Skráningarblað!O15,Tvennd.kk!$D$3:$D$1025,0),6),IF(AND(P15="Female",B15="Einliðaleikur"),INDEX(Einl.kvk!$A$3:$F$1004,MATCH(Skráningarblað!O15,Einl.kvk!$D$3:$D$1004,0),6),IF(AND(P15="Female",B15="Tvíliðaleikur"),INDEX(Tvíl.kvk!$A$3:$F$1008,MATCH(Skráningarblað!O15,Tvíl.kvk!$D$3:$D$1008,0),6),IF(AND(P15="Female",B15="Tvenndarleikur"),INDEX(Tvennd.kvk!$A$3:$F$1009,MATCH(Skráningarblað!O15,Tvennd.kvk!$D$3:$D$1009,0),6),"")))))),0)</f>
        <v/>
      </c>
      <c r="T15" s="13" t="str">
        <f>IFERROR(INDEX(Leikmannaskrá!$A$2:$E$612,MATCH(A15,Leikmannaskrá!$A$2:$A$612,0),5),"")</f>
        <v/>
      </c>
      <c r="U15" s="29" t="str">
        <f t="shared" si="5"/>
        <v/>
      </c>
    </row>
    <row r="16" spans="1:21" x14ac:dyDescent="0.35">
      <c r="A16" s="28"/>
      <c r="B16" s="28"/>
      <c r="C16" s="28"/>
      <c r="D16" s="28"/>
      <c r="E16" s="28"/>
      <c r="F16" s="13" t="str">
        <f>IFERROR(INDEX(Leikmannaskrá!$A$2:$D$1171,MATCH(A16,Leikmannaskrá!$A$2:$A$1175,0),2),"")</f>
        <v/>
      </c>
      <c r="G16" s="13" t="str">
        <f>IFERROR(INDEX(Leikmannaskrá!$A$2:$D$1171,MATCH(A16,Leikmannaskrá!$A$2:$A$1175,0),4),"")</f>
        <v/>
      </c>
      <c r="H16" s="13" t="str">
        <f>IFERROR(INDEX(Leikmannaskrá!$A$2:$D$1171,MATCH(A16,Leikmannaskrá!$A$2:$A$1175,0),3),"")</f>
        <v/>
      </c>
      <c r="I16" s="13" t="str">
        <f>IFERROR(IF(AND(G16="Male",B16="Einliðaleikur"),INDEX(Einl.kk!$A$3:$F$1041,MATCH(Skráningarblað!F16,Einl.kk!$D$3:$D$1041,0),2),IF(AND(G16="Male",B16="Tvíliðaleikur"),INDEX(Tvíl.kk!$A$3:$F$1054,MATCH(Skráningarblað!F16,Tvíl.kk!$D$3:$D$1054,0),2),IF(AND(G16="Male",B16="Tvenndarleikur"),INDEX(Tvennd.kk!$A$3:$F$1025,MATCH(Skráningarblað!F16,Tvennd.kk!$D$3:$D$1025,0),2),IF(AND(G16="Female",B16="Einliðaleikur"),INDEX(Einl.kvk!$A$3:$F$1004,MATCH(Skráningarblað!F16,Einl.kvk!$D$3:$D$1004,0),2),IF(AND(G16="Female",B16="Tvíliðaleikur"),INDEX(Tvíl.kvk!$A$3:$F$1008,MATCH(Skráningarblað!F16,Tvíl.kvk!$D$3:$D$1008,0),2),IF(AND(G16="Female",B16="Tvenndarleikur"),INDEX(Tvennd.kvk!$A$3:$F$1009,MATCH(Skráningarblað!F16,Tvennd.kvk!$D$3:$D$1009,0),2),"")))))),"2. Deild")</f>
        <v/>
      </c>
      <c r="J16" s="13" t="str">
        <f t="shared" si="0"/>
        <v/>
      </c>
      <c r="K16" s="13" t="str">
        <f t="shared" si="1"/>
        <v/>
      </c>
      <c r="L16" s="13">
        <f t="shared" si="2"/>
        <v>0</v>
      </c>
      <c r="M16" s="13" t="str">
        <f t="shared" si="3"/>
        <v xml:space="preserve"> -  </v>
      </c>
      <c r="N16" s="13" t="str">
        <f>IFERROR(IF(AND(G16="Male",B16="Einliðaleikur"),INDEX(Einl.kk!$A$3:$F$1041,MATCH(Skráningarblað!F16,Einl.kk!$D$3:$D$1041,0),6),IF(AND(G16="Male",B16="Tvíliðaleikur"),INDEX(Tvíl.kk!$A$3:$F$1054,MATCH(Skráningarblað!F16,Tvíl.kk!$D$3:$D$1054,0),6),IF(AND(G16="Male",B16="Tvenndarleikur"),INDEX(Tvennd.kk!$A$3:$F$1025,MATCH(Skráningarblað!F16,Tvennd.kk!$D$3:$D$1025,0),6),IF(AND(G16="Female",B16="Einliðaleikur"),INDEX(Einl.kvk!$A$3:$F$1004,MATCH(Skráningarblað!F16,Einl.kvk!$D$3:$D$1004,0),6),IF(AND(G16="Female",B16="Tvíliðaleikur"),INDEX(Tvíl.kvk!$A$3:$F$1008,MATCH(Skráningarblað!F16,Tvíl.kvk!$D$3:$D$1008,0),6),IF(AND(G16="Female",B16="Tvenndarleikur"),INDEX(Tvennd.kvk!$A$3:$F$1009,MATCH(Skráningarblað!F16,Tvennd.kvk!$D$3:$D$1009,0),6),"")))))),0)</f>
        <v/>
      </c>
      <c r="O16" s="13" t="str">
        <f>IFERROR(IF(F16="","",IF(AND(NOT(B16="Einliðaleikur"),D16=""),"Partner Wanted",INDEX(Leikmannaskrá!$A$2:$D$1171,MATCH(D16,Leikmannaskrá!$A$2:$A$1175,0),2))),"")</f>
        <v/>
      </c>
      <c r="P16" s="13" t="str">
        <f>IFERROR(INDEX(Leikmannaskrá!$A$2:$D$1171,MATCH(D16,Leikmannaskrá!$A$2:$A$1175,0),4),"")</f>
        <v/>
      </c>
      <c r="Q16" s="13" t="str">
        <f>IFERROR(IF(AND(P16="Male",B16="Einliðaleikur"),INDEX(Einl.kk!$A$3:$F$1041,MATCH(Skráningarblað!O16,Einl.kk!$D$3:$D$1041,0),2),IF(AND(P16="Male",B16="Tvíliðaleikur"),INDEX(Tvíl.kk!$A$3:$F$1054,MATCH(Skráningarblað!O16,Tvíl.kk!$D$3:$D$1054,0),2),IF(AND(P16="Male",B16="Tvenndarleikur"),INDEX(Tvennd.kk!$A$3:$F$1025,MATCH(Skráningarblað!O16,Tvennd.kk!$D$3:$D$1025,0),2),IF(AND(P16="Female",B16="Einliðaleikur"),INDEX(Einl.kvk!$A$3:$F$1004,MATCH(Skráningarblað!O16,Einl.kvk!$D$3:$D$1004,0),2),IF(AND(P16="Female",B16="Tvíliðaleikur"),INDEX(Tvíl.kvk!$A$3:$F$1008,MATCH(Skráningarblað!O16,Tvíl.kvk!$D$3:$D$1008,0),2),IF(AND(P16="Female",B16="Tvenndarleikur"),INDEX(Tvennd.kvk!$A$3:$F$1009,MATCH(Skráningarblað!O16,Tvennd.kvk!$D$3:$D$1009,0),2),"")))))),"2. Deild")</f>
        <v/>
      </c>
      <c r="R16" s="13" t="str">
        <f t="shared" si="4"/>
        <v/>
      </c>
      <c r="S16" s="13" t="str">
        <f>IFERROR(IF(AND(P16="Male",B16="Einliðaleikur"),INDEX(Einl.kk!$A$3:$F$1041,MATCH(Skráningarblað!O16,Einl.kk!$D$3:$D$1041,0),6),IF(AND(P16="Male",B16="Tvíliðaleikur"),INDEX(Tvíl.kk!$A$3:$F$1054,MATCH(Skráningarblað!O16,Tvíl.kk!$D$3:$D$1054,0),6),IF(AND(P16="Male",B16="Tvenndarleikur"),INDEX(Tvennd.kk!$A$3:$F$1025,MATCH(Skráningarblað!O16,Tvennd.kk!$D$3:$D$1025,0),6),IF(AND(P16="Female",B16="Einliðaleikur"),INDEX(Einl.kvk!$A$3:$F$1004,MATCH(Skráningarblað!O16,Einl.kvk!$D$3:$D$1004,0),6),IF(AND(P16="Female",B16="Tvíliðaleikur"),INDEX(Tvíl.kvk!$A$3:$F$1008,MATCH(Skráningarblað!O16,Tvíl.kvk!$D$3:$D$1008,0),6),IF(AND(P16="Female",B16="Tvenndarleikur"),INDEX(Tvennd.kvk!$A$3:$F$1009,MATCH(Skráningarblað!O16,Tvennd.kvk!$D$3:$D$1009,0),6),"")))))),0)</f>
        <v/>
      </c>
      <c r="T16" s="13" t="str">
        <f>IFERROR(INDEX(Leikmannaskrá!$A$2:$E$612,MATCH(A16,Leikmannaskrá!$A$2:$A$612,0),5),"")</f>
        <v/>
      </c>
      <c r="U16" s="29" t="str">
        <f t="shared" si="5"/>
        <v/>
      </c>
    </row>
    <row r="17" spans="1:21" x14ac:dyDescent="0.35">
      <c r="A17" s="28"/>
      <c r="B17" s="28"/>
      <c r="C17" s="28"/>
      <c r="D17" s="28"/>
      <c r="E17" s="28"/>
      <c r="F17" s="13" t="str">
        <f>IFERROR(INDEX(Leikmannaskrá!$A$2:$D$1171,MATCH(A17,Leikmannaskrá!$A$2:$A$1175,0),2),"")</f>
        <v/>
      </c>
      <c r="G17" s="13" t="str">
        <f>IFERROR(INDEX(Leikmannaskrá!$A$2:$D$1171,MATCH(A17,Leikmannaskrá!$A$2:$A$1175,0),4),"")</f>
        <v/>
      </c>
      <c r="H17" s="13" t="str">
        <f>IFERROR(INDEX(Leikmannaskrá!$A$2:$D$1171,MATCH(A17,Leikmannaskrá!$A$2:$A$1175,0),3),"")</f>
        <v/>
      </c>
      <c r="I17" s="13" t="str">
        <f>IFERROR(IF(AND(G17="Male",B17="Einliðaleikur"),INDEX(Einl.kk!$A$3:$F$1041,MATCH(Skráningarblað!F17,Einl.kk!$D$3:$D$1041,0),2),IF(AND(G17="Male",B17="Tvíliðaleikur"),INDEX(Tvíl.kk!$A$3:$F$1054,MATCH(Skráningarblað!F17,Tvíl.kk!$D$3:$D$1054,0),2),IF(AND(G17="Male",B17="Tvenndarleikur"),INDEX(Tvennd.kk!$A$3:$F$1025,MATCH(Skráningarblað!F17,Tvennd.kk!$D$3:$D$1025,0),2),IF(AND(G17="Female",B17="Einliðaleikur"),INDEX(Einl.kvk!$A$3:$F$1004,MATCH(Skráningarblað!F17,Einl.kvk!$D$3:$D$1004,0),2),IF(AND(G17="Female",B17="Tvíliðaleikur"),INDEX(Tvíl.kvk!$A$3:$F$1008,MATCH(Skráningarblað!F17,Tvíl.kvk!$D$3:$D$1008,0),2),IF(AND(G17="Female",B17="Tvenndarleikur"),INDEX(Tvennd.kvk!$A$3:$F$1009,MATCH(Skráningarblað!F17,Tvennd.kvk!$D$3:$D$1009,0),2),"")))))),"2. Deild")</f>
        <v/>
      </c>
      <c r="J17" s="13" t="str">
        <f t="shared" si="0"/>
        <v/>
      </c>
      <c r="K17" s="13" t="str">
        <f t="shared" si="1"/>
        <v/>
      </c>
      <c r="L17" s="13">
        <f t="shared" si="2"/>
        <v>0</v>
      </c>
      <c r="M17" s="13" t="str">
        <f t="shared" si="3"/>
        <v xml:space="preserve"> -  </v>
      </c>
      <c r="N17" s="13" t="str">
        <f>IFERROR(IF(AND(G17="Male",B17="Einliðaleikur"),INDEX(Einl.kk!$A$3:$F$1041,MATCH(Skráningarblað!F17,Einl.kk!$D$3:$D$1041,0),6),IF(AND(G17="Male",B17="Tvíliðaleikur"),INDEX(Tvíl.kk!$A$3:$F$1054,MATCH(Skráningarblað!F17,Tvíl.kk!$D$3:$D$1054,0),6),IF(AND(G17="Male",B17="Tvenndarleikur"),INDEX(Tvennd.kk!$A$3:$F$1025,MATCH(Skráningarblað!F17,Tvennd.kk!$D$3:$D$1025,0),6),IF(AND(G17="Female",B17="Einliðaleikur"),INDEX(Einl.kvk!$A$3:$F$1004,MATCH(Skráningarblað!F17,Einl.kvk!$D$3:$D$1004,0),6),IF(AND(G17="Female",B17="Tvíliðaleikur"),INDEX(Tvíl.kvk!$A$3:$F$1008,MATCH(Skráningarblað!F17,Tvíl.kvk!$D$3:$D$1008,0),6),IF(AND(G17="Female",B17="Tvenndarleikur"),INDEX(Tvennd.kvk!$A$3:$F$1009,MATCH(Skráningarblað!F17,Tvennd.kvk!$D$3:$D$1009,0),6),"")))))),0)</f>
        <v/>
      </c>
      <c r="O17" s="13" t="str">
        <f>IFERROR(IF(F17="","",IF(AND(NOT(B17="Einliðaleikur"),D17=""),"Partner Wanted",INDEX(Leikmannaskrá!$A$2:$D$1171,MATCH(D17,Leikmannaskrá!$A$2:$A$1175,0),2))),"")</f>
        <v/>
      </c>
      <c r="P17" s="13" t="str">
        <f>IFERROR(INDEX(Leikmannaskrá!$A$2:$D$1171,MATCH(D17,Leikmannaskrá!$A$2:$A$1175,0),4),"")</f>
        <v/>
      </c>
      <c r="Q17" s="13" t="str">
        <f>IFERROR(IF(AND(P17="Male",B17="Einliðaleikur"),INDEX(Einl.kk!$A$3:$F$1041,MATCH(Skráningarblað!O17,Einl.kk!$D$3:$D$1041,0),2),IF(AND(P17="Male",B17="Tvíliðaleikur"),INDEX(Tvíl.kk!$A$3:$F$1054,MATCH(Skráningarblað!O17,Tvíl.kk!$D$3:$D$1054,0),2),IF(AND(P17="Male",B17="Tvenndarleikur"),INDEX(Tvennd.kk!$A$3:$F$1025,MATCH(Skráningarblað!O17,Tvennd.kk!$D$3:$D$1025,0),2),IF(AND(P17="Female",B17="Einliðaleikur"),INDEX(Einl.kvk!$A$3:$F$1004,MATCH(Skráningarblað!O17,Einl.kvk!$D$3:$D$1004,0),2),IF(AND(P17="Female",B17="Tvíliðaleikur"),INDEX(Tvíl.kvk!$A$3:$F$1008,MATCH(Skráningarblað!O17,Tvíl.kvk!$D$3:$D$1008,0),2),IF(AND(P17="Female",B17="Tvenndarleikur"),INDEX(Tvennd.kvk!$A$3:$F$1009,MATCH(Skráningarblað!O17,Tvennd.kvk!$D$3:$D$1009,0),2),"")))))),"2. Deild")</f>
        <v/>
      </c>
      <c r="R17" s="13" t="str">
        <f t="shared" si="4"/>
        <v/>
      </c>
      <c r="S17" s="13" t="str">
        <f>IFERROR(IF(AND(P17="Male",B17="Einliðaleikur"),INDEX(Einl.kk!$A$3:$F$1041,MATCH(Skráningarblað!O17,Einl.kk!$D$3:$D$1041,0),6),IF(AND(P17="Male",B17="Tvíliðaleikur"),INDEX(Tvíl.kk!$A$3:$F$1054,MATCH(Skráningarblað!O17,Tvíl.kk!$D$3:$D$1054,0),6),IF(AND(P17="Male",B17="Tvenndarleikur"),INDEX(Tvennd.kk!$A$3:$F$1025,MATCH(Skráningarblað!O17,Tvennd.kk!$D$3:$D$1025,0),6),IF(AND(P17="Female",B17="Einliðaleikur"),INDEX(Einl.kvk!$A$3:$F$1004,MATCH(Skráningarblað!O17,Einl.kvk!$D$3:$D$1004,0),6),IF(AND(P17="Female",B17="Tvíliðaleikur"),INDEX(Tvíl.kvk!$A$3:$F$1008,MATCH(Skráningarblað!O17,Tvíl.kvk!$D$3:$D$1008,0),6),IF(AND(P17="Female",B17="Tvenndarleikur"),INDEX(Tvennd.kvk!$A$3:$F$1009,MATCH(Skráningarblað!O17,Tvennd.kvk!$D$3:$D$1009,0),6),"")))))),0)</f>
        <v/>
      </c>
      <c r="T17" s="13" t="str">
        <f>IFERROR(INDEX(Leikmannaskrá!$A$2:$E$612,MATCH(A17,Leikmannaskrá!$A$2:$A$612,0),5),"")</f>
        <v/>
      </c>
      <c r="U17" s="29" t="str">
        <f t="shared" si="5"/>
        <v/>
      </c>
    </row>
    <row r="18" spans="1:21" x14ac:dyDescent="0.35">
      <c r="A18" s="28"/>
      <c r="B18" s="28"/>
      <c r="C18" s="28"/>
      <c r="D18" s="28"/>
      <c r="E18" s="28"/>
      <c r="F18" s="13" t="str">
        <f>IFERROR(INDEX(Leikmannaskrá!$A$2:$D$1171,MATCH(A18,Leikmannaskrá!$A$2:$A$1175,0),2),"")</f>
        <v/>
      </c>
      <c r="G18" s="13" t="str">
        <f>IFERROR(INDEX(Leikmannaskrá!$A$2:$D$1171,MATCH(A18,Leikmannaskrá!$A$2:$A$1175,0),4),"")</f>
        <v/>
      </c>
      <c r="H18" s="13" t="str">
        <f>IFERROR(INDEX(Leikmannaskrá!$A$2:$D$1171,MATCH(A18,Leikmannaskrá!$A$2:$A$1175,0),3),"")</f>
        <v/>
      </c>
      <c r="I18" s="13" t="str">
        <f>IFERROR(IF(AND(G18="Male",B18="Einliðaleikur"),INDEX(Einl.kk!$A$3:$F$1041,MATCH(Skráningarblað!F18,Einl.kk!$D$3:$D$1041,0),2),IF(AND(G18="Male",B18="Tvíliðaleikur"),INDEX(Tvíl.kk!$A$3:$F$1054,MATCH(Skráningarblað!F18,Tvíl.kk!$D$3:$D$1054,0),2),IF(AND(G18="Male",B18="Tvenndarleikur"),INDEX(Tvennd.kk!$A$3:$F$1025,MATCH(Skráningarblað!F18,Tvennd.kk!$D$3:$D$1025,0),2),IF(AND(G18="Female",B18="Einliðaleikur"),INDEX(Einl.kvk!$A$3:$F$1004,MATCH(Skráningarblað!F18,Einl.kvk!$D$3:$D$1004,0),2),IF(AND(G18="Female",B18="Tvíliðaleikur"),INDEX(Tvíl.kvk!$A$3:$F$1008,MATCH(Skráningarblað!F18,Tvíl.kvk!$D$3:$D$1008,0),2),IF(AND(G18="Female",B18="Tvenndarleikur"),INDEX(Tvennd.kvk!$A$3:$F$1009,MATCH(Skráningarblað!F18,Tvennd.kvk!$D$3:$D$1009,0),2),"")))))),"2. Deild")</f>
        <v/>
      </c>
      <c r="J18" s="13" t="str">
        <f t="shared" si="0"/>
        <v/>
      </c>
      <c r="K18" s="13" t="str">
        <f t="shared" si="1"/>
        <v/>
      </c>
      <c r="L18" s="13">
        <f t="shared" si="2"/>
        <v>0</v>
      </c>
      <c r="M18" s="13" t="str">
        <f t="shared" si="3"/>
        <v xml:space="preserve"> -  </v>
      </c>
      <c r="N18" s="13" t="str">
        <f>IFERROR(IF(AND(G18="Male",B18="Einliðaleikur"),INDEX(Einl.kk!$A$3:$F$1041,MATCH(Skráningarblað!F18,Einl.kk!$D$3:$D$1041,0),6),IF(AND(G18="Male",B18="Tvíliðaleikur"),INDEX(Tvíl.kk!$A$3:$F$1054,MATCH(Skráningarblað!F18,Tvíl.kk!$D$3:$D$1054,0),6),IF(AND(G18="Male",B18="Tvenndarleikur"),INDEX(Tvennd.kk!$A$3:$F$1025,MATCH(Skráningarblað!F18,Tvennd.kk!$D$3:$D$1025,0),6),IF(AND(G18="Female",B18="Einliðaleikur"),INDEX(Einl.kvk!$A$3:$F$1004,MATCH(Skráningarblað!F18,Einl.kvk!$D$3:$D$1004,0),6),IF(AND(G18="Female",B18="Tvíliðaleikur"),INDEX(Tvíl.kvk!$A$3:$F$1008,MATCH(Skráningarblað!F18,Tvíl.kvk!$D$3:$D$1008,0),6),IF(AND(G18="Female",B18="Tvenndarleikur"),INDEX(Tvennd.kvk!$A$3:$F$1009,MATCH(Skráningarblað!F18,Tvennd.kvk!$D$3:$D$1009,0),6),"")))))),0)</f>
        <v/>
      </c>
      <c r="O18" s="13" t="str">
        <f>IFERROR(IF(F18="","",IF(AND(NOT(B18="Einliðaleikur"),D18=""),"Partner Wanted",INDEX(Leikmannaskrá!$A$2:$D$1171,MATCH(D18,Leikmannaskrá!$A$2:$A$1175,0),2))),"")</f>
        <v/>
      </c>
      <c r="P18" s="13" t="str">
        <f>IFERROR(INDEX(Leikmannaskrá!$A$2:$D$1171,MATCH(D18,Leikmannaskrá!$A$2:$A$1175,0),4),"")</f>
        <v/>
      </c>
      <c r="Q18" s="13" t="str">
        <f>IFERROR(IF(AND(P18="Male",B18="Einliðaleikur"),INDEX(Einl.kk!$A$3:$F$1041,MATCH(Skráningarblað!O18,Einl.kk!$D$3:$D$1041,0),2),IF(AND(P18="Male",B18="Tvíliðaleikur"),INDEX(Tvíl.kk!$A$3:$F$1054,MATCH(Skráningarblað!O18,Tvíl.kk!$D$3:$D$1054,0),2),IF(AND(P18="Male",B18="Tvenndarleikur"),INDEX(Tvennd.kk!$A$3:$F$1025,MATCH(Skráningarblað!O18,Tvennd.kk!$D$3:$D$1025,0),2),IF(AND(P18="Female",B18="Einliðaleikur"),INDEX(Einl.kvk!$A$3:$F$1004,MATCH(Skráningarblað!O18,Einl.kvk!$D$3:$D$1004,0),2),IF(AND(P18="Female",B18="Tvíliðaleikur"),INDEX(Tvíl.kvk!$A$3:$F$1008,MATCH(Skráningarblað!O18,Tvíl.kvk!$D$3:$D$1008,0),2),IF(AND(P18="Female",B18="Tvenndarleikur"),INDEX(Tvennd.kvk!$A$3:$F$1009,MATCH(Skráningarblað!O18,Tvennd.kvk!$D$3:$D$1009,0),2),"")))))),"2. Deild")</f>
        <v/>
      </c>
      <c r="R18" s="13" t="str">
        <f t="shared" si="4"/>
        <v/>
      </c>
      <c r="S18" s="13" t="str">
        <f>IFERROR(IF(AND(P18="Male",B18="Einliðaleikur"),INDEX(Einl.kk!$A$3:$F$1041,MATCH(Skráningarblað!O18,Einl.kk!$D$3:$D$1041,0),6),IF(AND(P18="Male",B18="Tvíliðaleikur"),INDEX(Tvíl.kk!$A$3:$F$1054,MATCH(Skráningarblað!O18,Tvíl.kk!$D$3:$D$1054,0),6),IF(AND(P18="Male",B18="Tvenndarleikur"),INDEX(Tvennd.kk!$A$3:$F$1025,MATCH(Skráningarblað!O18,Tvennd.kk!$D$3:$D$1025,0),6),IF(AND(P18="Female",B18="Einliðaleikur"),INDEX(Einl.kvk!$A$3:$F$1004,MATCH(Skráningarblað!O18,Einl.kvk!$D$3:$D$1004,0),6),IF(AND(P18="Female",B18="Tvíliðaleikur"),INDEX(Tvíl.kvk!$A$3:$F$1008,MATCH(Skráningarblað!O18,Tvíl.kvk!$D$3:$D$1008,0),6),IF(AND(P18="Female",B18="Tvenndarleikur"),INDEX(Tvennd.kvk!$A$3:$F$1009,MATCH(Skráningarblað!O18,Tvennd.kvk!$D$3:$D$1009,0),6),"")))))),0)</f>
        <v/>
      </c>
      <c r="T18" s="13" t="str">
        <f>IFERROR(INDEX(Leikmannaskrá!$A$2:$E$612,MATCH(A18,Leikmannaskrá!$A$2:$A$612,0),5),"")</f>
        <v/>
      </c>
      <c r="U18" s="29" t="str">
        <f t="shared" si="5"/>
        <v/>
      </c>
    </row>
    <row r="19" spans="1:21" x14ac:dyDescent="0.35">
      <c r="A19" s="28"/>
      <c r="B19" s="28"/>
      <c r="C19" s="28"/>
      <c r="D19" s="28"/>
      <c r="E19" s="28"/>
      <c r="F19" s="13" t="str">
        <f>IFERROR(INDEX(Leikmannaskrá!$A$2:$D$1171,MATCH(A19,Leikmannaskrá!$A$2:$A$1175,0),2),"")</f>
        <v/>
      </c>
      <c r="G19" s="13" t="str">
        <f>IFERROR(INDEX(Leikmannaskrá!$A$2:$D$1171,MATCH(A19,Leikmannaskrá!$A$2:$A$1175,0),4),"")</f>
        <v/>
      </c>
      <c r="H19" s="13" t="str">
        <f>IFERROR(INDEX(Leikmannaskrá!$A$2:$D$1171,MATCH(A19,Leikmannaskrá!$A$2:$A$1175,0),3),"")</f>
        <v/>
      </c>
      <c r="I19" s="13" t="str">
        <f>IFERROR(IF(AND(G19="Male",B19="Einliðaleikur"),INDEX(Einl.kk!$A$3:$F$1041,MATCH(Skráningarblað!F19,Einl.kk!$D$3:$D$1041,0),2),IF(AND(G19="Male",B19="Tvíliðaleikur"),INDEX(Tvíl.kk!$A$3:$F$1054,MATCH(Skráningarblað!F19,Tvíl.kk!$D$3:$D$1054,0),2),IF(AND(G19="Male",B19="Tvenndarleikur"),INDEX(Tvennd.kk!$A$3:$F$1025,MATCH(Skráningarblað!F19,Tvennd.kk!$D$3:$D$1025,0),2),IF(AND(G19="Female",B19="Einliðaleikur"),INDEX(Einl.kvk!$A$3:$F$1004,MATCH(Skráningarblað!F19,Einl.kvk!$D$3:$D$1004,0),2),IF(AND(G19="Female",B19="Tvíliðaleikur"),INDEX(Tvíl.kvk!$A$3:$F$1008,MATCH(Skráningarblað!F19,Tvíl.kvk!$D$3:$D$1008,0),2),IF(AND(G19="Female",B19="Tvenndarleikur"),INDEX(Tvennd.kvk!$A$3:$F$1009,MATCH(Skráningarblað!F19,Tvennd.kvk!$D$3:$D$1009,0),2),"")))))),"2. Deild")</f>
        <v/>
      </c>
      <c r="J19" s="13" t="str">
        <f t="shared" si="0"/>
        <v/>
      </c>
      <c r="K19" s="13" t="str">
        <f t="shared" si="1"/>
        <v/>
      </c>
      <c r="L19" s="13">
        <f t="shared" si="2"/>
        <v>0</v>
      </c>
      <c r="M19" s="13" t="str">
        <f t="shared" si="3"/>
        <v xml:space="preserve"> -  </v>
      </c>
      <c r="N19" s="13" t="str">
        <f>IFERROR(IF(AND(G19="Male",B19="Einliðaleikur"),INDEX(Einl.kk!$A$3:$F$1041,MATCH(Skráningarblað!F19,Einl.kk!$D$3:$D$1041,0),6),IF(AND(G19="Male",B19="Tvíliðaleikur"),INDEX(Tvíl.kk!$A$3:$F$1054,MATCH(Skráningarblað!F19,Tvíl.kk!$D$3:$D$1054,0),6),IF(AND(G19="Male",B19="Tvenndarleikur"),INDEX(Tvennd.kk!$A$3:$F$1025,MATCH(Skráningarblað!F19,Tvennd.kk!$D$3:$D$1025,0),6),IF(AND(G19="Female",B19="Einliðaleikur"),INDEX(Einl.kvk!$A$3:$F$1004,MATCH(Skráningarblað!F19,Einl.kvk!$D$3:$D$1004,0),6),IF(AND(G19="Female",B19="Tvíliðaleikur"),INDEX(Tvíl.kvk!$A$3:$F$1008,MATCH(Skráningarblað!F19,Tvíl.kvk!$D$3:$D$1008,0),6),IF(AND(G19="Female",B19="Tvenndarleikur"),INDEX(Tvennd.kvk!$A$3:$F$1009,MATCH(Skráningarblað!F19,Tvennd.kvk!$D$3:$D$1009,0),6),"")))))),0)</f>
        <v/>
      </c>
      <c r="O19" s="13" t="str">
        <f>IFERROR(IF(F19="","",IF(AND(NOT(B19="Einliðaleikur"),D19=""),"Partner Wanted",INDEX(Leikmannaskrá!$A$2:$D$1171,MATCH(D19,Leikmannaskrá!$A$2:$A$1175,0),2))),"")</f>
        <v/>
      </c>
      <c r="P19" s="13" t="str">
        <f>IFERROR(INDEX(Leikmannaskrá!$A$2:$D$1171,MATCH(D19,Leikmannaskrá!$A$2:$A$1175,0),4),"")</f>
        <v/>
      </c>
      <c r="Q19" s="13" t="str">
        <f>IFERROR(IF(AND(P19="Male",B19="Einliðaleikur"),INDEX(Einl.kk!$A$3:$F$1041,MATCH(Skráningarblað!O19,Einl.kk!$D$3:$D$1041,0),2),IF(AND(P19="Male",B19="Tvíliðaleikur"),INDEX(Tvíl.kk!$A$3:$F$1054,MATCH(Skráningarblað!O19,Tvíl.kk!$D$3:$D$1054,0),2),IF(AND(P19="Male",B19="Tvenndarleikur"),INDEX(Tvennd.kk!$A$3:$F$1025,MATCH(Skráningarblað!O19,Tvennd.kk!$D$3:$D$1025,0),2),IF(AND(P19="Female",B19="Einliðaleikur"),INDEX(Einl.kvk!$A$3:$F$1004,MATCH(Skráningarblað!O19,Einl.kvk!$D$3:$D$1004,0),2),IF(AND(P19="Female",B19="Tvíliðaleikur"),INDEX(Tvíl.kvk!$A$3:$F$1008,MATCH(Skráningarblað!O19,Tvíl.kvk!$D$3:$D$1008,0),2),IF(AND(P19="Female",B19="Tvenndarleikur"),INDEX(Tvennd.kvk!$A$3:$F$1009,MATCH(Skráningarblað!O19,Tvennd.kvk!$D$3:$D$1009,0),2),"")))))),"2. Deild")</f>
        <v/>
      </c>
      <c r="R19" s="13" t="str">
        <f t="shared" si="4"/>
        <v/>
      </c>
      <c r="S19" s="13" t="str">
        <f>IFERROR(IF(AND(P19="Male",B19="Einliðaleikur"),INDEX(Einl.kk!$A$3:$F$1041,MATCH(Skráningarblað!O19,Einl.kk!$D$3:$D$1041,0),6),IF(AND(P19="Male",B19="Tvíliðaleikur"),INDEX(Tvíl.kk!$A$3:$F$1054,MATCH(Skráningarblað!O19,Tvíl.kk!$D$3:$D$1054,0),6),IF(AND(P19="Male",B19="Tvenndarleikur"),INDEX(Tvennd.kk!$A$3:$F$1025,MATCH(Skráningarblað!O19,Tvennd.kk!$D$3:$D$1025,0),6),IF(AND(P19="Female",B19="Einliðaleikur"),INDEX(Einl.kvk!$A$3:$F$1004,MATCH(Skráningarblað!O19,Einl.kvk!$D$3:$D$1004,0),6),IF(AND(P19="Female",B19="Tvíliðaleikur"),INDEX(Tvíl.kvk!$A$3:$F$1008,MATCH(Skráningarblað!O19,Tvíl.kvk!$D$3:$D$1008,0),6),IF(AND(P19="Female",B19="Tvenndarleikur"),INDEX(Tvennd.kvk!$A$3:$F$1009,MATCH(Skráningarblað!O19,Tvennd.kvk!$D$3:$D$1009,0),6),"")))))),0)</f>
        <v/>
      </c>
      <c r="T19" s="13" t="str">
        <f>IFERROR(INDEX(Leikmannaskrá!$A$2:$E$612,MATCH(A19,Leikmannaskrá!$A$2:$A$612,0),5),"")</f>
        <v/>
      </c>
      <c r="U19" s="29" t="str">
        <f t="shared" si="5"/>
        <v/>
      </c>
    </row>
    <row r="20" spans="1:21" x14ac:dyDescent="0.35">
      <c r="A20" s="28"/>
      <c r="B20" s="28"/>
      <c r="C20" s="28"/>
      <c r="D20" s="28"/>
      <c r="E20" s="28"/>
      <c r="F20" s="13" t="str">
        <f>IFERROR(INDEX(Leikmannaskrá!$A$2:$D$1171,MATCH(A20,Leikmannaskrá!$A$2:$A$1175,0),2),"")</f>
        <v/>
      </c>
      <c r="G20" s="13" t="str">
        <f>IFERROR(INDEX(Leikmannaskrá!$A$2:$D$1171,MATCH(A20,Leikmannaskrá!$A$2:$A$1175,0),4),"")</f>
        <v/>
      </c>
      <c r="H20" s="13" t="str">
        <f>IFERROR(INDEX(Leikmannaskrá!$A$2:$D$1171,MATCH(A20,Leikmannaskrá!$A$2:$A$1175,0),3),"")</f>
        <v/>
      </c>
      <c r="I20" s="13" t="str">
        <f>IFERROR(IF(AND(G20="Male",B20="Einliðaleikur"),INDEX(Einl.kk!$A$3:$F$1041,MATCH(Skráningarblað!F20,Einl.kk!$D$3:$D$1041,0),2),IF(AND(G20="Male",B20="Tvíliðaleikur"),INDEX(Tvíl.kk!$A$3:$F$1054,MATCH(Skráningarblað!F20,Tvíl.kk!$D$3:$D$1054,0),2),IF(AND(G20="Male",B20="Tvenndarleikur"),INDEX(Tvennd.kk!$A$3:$F$1025,MATCH(Skráningarblað!F20,Tvennd.kk!$D$3:$D$1025,0),2),IF(AND(G20="Female",B20="Einliðaleikur"),INDEX(Einl.kvk!$A$3:$F$1004,MATCH(Skráningarblað!F20,Einl.kvk!$D$3:$D$1004,0),2),IF(AND(G20="Female",B20="Tvíliðaleikur"),INDEX(Tvíl.kvk!$A$3:$F$1008,MATCH(Skráningarblað!F20,Tvíl.kvk!$D$3:$D$1008,0),2),IF(AND(G20="Female",B20="Tvenndarleikur"),INDEX(Tvennd.kvk!$A$3:$F$1009,MATCH(Skráningarblað!F20,Tvennd.kvk!$D$3:$D$1009,0),2),"")))))),"2. Deild")</f>
        <v/>
      </c>
      <c r="J20" s="13" t="str">
        <f t="shared" si="0"/>
        <v/>
      </c>
      <c r="K20" s="13" t="str">
        <f t="shared" si="1"/>
        <v/>
      </c>
      <c r="L20" s="13">
        <f t="shared" si="2"/>
        <v>0</v>
      </c>
      <c r="M20" s="13" t="str">
        <f t="shared" si="3"/>
        <v xml:space="preserve"> -  </v>
      </c>
      <c r="N20" s="13" t="str">
        <f>IFERROR(IF(AND(G20="Male",B20="Einliðaleikur"),INDEX(Einl.kk!$A$3:$F$1041,MATCH(Skráningarblað!F20,Einl.kk!$D$3:$D$1041,0),6),IF(AND(G20="Male",B20="Tvíliðaleikur"),INDEX(Tvíl.kk!$A$3:$F$1054,MATCH(Skráningarblað!F20,Tvíl.kk!$D$3:$D$1054,0),6),IF(AND(G20="Male",B20="Tvenndarleikur"),INDEX(Tvennd.kk!$A$3:$F$1025,MATCH(Skráningarblað!F20,Tvennd.kk!$D$3:$D$1025,0),6),IF(AND(G20="Female",B20="Einliðaleikur"),INDEX(Einl.kvk!$A$3:$F$1004,MATCH(Skráningarblað!F20,Einl.kvk!$D$3:$D$1004,0),6),IF(AND(G20="Female",B20="Tvíliðaleikur"),INDEX(Tvíl.kvk!$A$3:$F$1008,MATCH(Skráningarblað!F20,Tvíl.kvk!$D$3:$D$1008,0),6),IF(AND(G20="Female",B20="Tvenndarleikur"),INDEX(Tvennd.kvk!$A$3:$F$1009,MATCH(Skráningarblað!F20,Tvennd.kvk!$D$3:$D$1009,0),6),"")))))),0)</f>
        <v/>
      </c>
      <c r="O20" s="13" t="str">
        <f>IFERROR(IF(F20="","",IF(AND(NOT(B20="Einliðaleikur"),D20=""),"Partner Wanted",INDEX(Leikmannaskrá!$A$2:$D$1171,MATCH(D20,Leikmannaskrá!$A$2:$A$1175,0),2))),"")</f>
        <v/>
      </c>
      <c r="P20" s="13" t="str">
        <f>IFERROR(INDEX(Leikmannaskrá!$A$2:$D$1171,MATCH(D20,Leikmannaskrá!$A$2:$A$1175,0),4),"")</f>
        <v/>
      </c>
      <c r="Q20" s="13" t="str">
        <f>IFERROR(IF(AND(P20="Male",B20="Einliðaleikur"),INDEX(Einl.kk!$A$3:$F$1041,MATCH(Skráningarblað!O20,Einl.kk!$D$3:$D$1041,0),2),IF(AND(P20="Male",B20="Tvíliðaleikur"),INDEX(Tvíl.kk!$A$3:$F$1054,MATCH(Skráningarblað!O20,Tvíl.kk!$D$3:$D$1054,0),2),IF(AND(P20="Male",B20="Tvenndarleikur"),INDEX(Tvennd.kk!$A$3:$F$1025,MATCH(Skráningarblað!O20,Tvennd.kk!$D$3:$D$1025,0),2),IF(AND(P20="Female",B20="Einliðaleikur"),INDEX(Einl.kvk!$A$3:$F$1004,MATCH(Skráningarblað!O20,Einl.kvk!$D$3:$D$1004,0),2),IF(AND(P20="Female",B20="Tvíliðaleikur"),INDEX(Tvíl.kvk!$A$3:$F$1008,MATCH(Skráningarblað!O20,Tvíl.kvk!$D$3:$D$1008,0),2),IF(AND(P20="Female",B20="Tvenndarleikur"),INDEX(Tvennd.kvk!$A$3:$F$1009,MATCH(Skráningarblað!O20,Tvennd.kvk!$D$3:$D$1009,0),2),"")))))),"2. Deild")</f>
        <v/>
      </c>
      <c r="R20" s="13" t="str">
        <f t="shared" si="4"/>
        <v/>
      </c>
      <c r="S20" s="13" t="str">
        <f>IFERROR(IF(AND(P20="Male",B20="Einliðaleikur"),INDEX(Einl.kk!$A$3:$F$1041,MATCH(Skráningarblað!O20,Einl.kk!$D$3:$D$1041,0),6),IF(AND(P20="Male",B20="Tvíliðaleikur"),INDEX(Tvíl.kk!$A$3:$F$1054,MATCH(Skráningarblað!O20,Tvíl.kk!$D$3:$D$1054,0),6),IF(AND(P20="Male",B20="Tvenndarleikur"),INDEX(Tvennd.kk!$A$3:$F$1025,MATCH(Skráningarblað!O20,Tvennd.kk!$D$3:$D$1025,0),6),IF(AND(P20="Female",B20="Einliðaleikur"),INDEX(Einl.kvk!$A$3:$F$1004,MATCH(Skráningarblað!O20,Einl.kvk!$D$3:$D$1004,0),6),IF(AND(P20="Female",B20="Tvíliðaleikur"),INDEX(Tvíl.kvk!$A$3:$F$1008,MATCH(Skráningarblað!O20,Tvíl.kvk!$D$3:$D$1008,0),6),IF(AND(P20="Female",B20="Tvenndarleikur"),INDEX(Tvennd.kvk!$A$3:$F$1009,MATCH(Skráningarblað!O20,Tvennd.kvk!$D$3:$D$1009,0),6),"")))))),0)</f>
        <v/>
      </c>
      <c r="T20" s="13" t="str">
        <f>IFERROR(INDEX(Leikmannaskrá!$A$2:$E$612,MATCH(A20,Leikmannaskrá!$A$2:$A$612,0),5),"")</f>
        <v/>
      </c>
      <c r="U20" s="29" t="str">
        <f t="shared" si="5"/>
        <v/>
      </c>
    </row>
    <row r="21" spans="1:21" x14ac:dyDescent="0.35">
      <c r="A21" s="28"/>
      <c r="B21" s="28"/>
      <c r="C21" s="28"/>
      <c r="D21" s="28"/>
      <c r="E21" s="28"/>
      <c r="F21" s="13" t="str">
        <f>IFERROR(INDEX(Leikmannaskrá!$A$2:$D$1171,MATCH(A21,Leikmannaskrá!$A$2:$A$1175,0),2),"")</f>
        <v/>
      </c>
      <c r="G21" s="13" t="str">
        <f>IFERROR(INDEX(Leikmannaskrá!$A$2:$D$1171,MATCH(A21,Leikmannaskrá!$A$2:$A$1175,0),4),"")</f>
        <v/>
      </c>
      <c r="H21" s="13" t="str">
        <f>IFERROR(INDEX(Leikmannaskrá!$A$2:$D$1171,MATCH(A21,Leikmannaskrá!$A$2:$A$1175,0),3),"")</f>
        <v/>
      </c>
      <c r="I21" s="13" t="str">
        <f>IFERROR(IF(AND(G21="Male",B21="Einliðaleikur"),INDEX(Einl.kk!$A$3:$F$1041,MATCH(Skráningarblað!F21,Einl.kk!$D$3:$D$1041,0),2),IF(AND(G21="Male",B21="Tvíliðaleikur"),INDEX(Tvíl.kk!$A$3:$F$1054,MATCH(Skráningarblað!F21,Tvíl.kk!$D$3:$D$1054,0),2),IF(AND(G21="Male",B21="Tvenndarleikur"),INDEX(Tvennd.kk!$A$3:$F$1025,MATCH(Skráningarblað!F21,Tvennd.kk!$D$3:$D$1025,0),2),IF(AND(G21="Female",B21="Einliðaleikur"),INDEX(Einl.kvk!$A$3:$F$1004,MATCH(Skráningarblað!F21,Einl.kvk!$D$3:$D$1004,0),2),IF(AND(G21="Female",B21="Tvíliðaleikur"),INDEX(Tvíl.kvk!$A$3:$F$1008,MATCH(Skráningarblað!F21,Tvíl.kvk!$D$3:$D$1008,0),2),IF(AND(G21="Female",B21="Tvenndarleikur"),INDEX(Tvennd.kvk!$A$3:$F$1009,MATCH(Skráningarblað!F21,Tvennd.kvk!$D$3:$D$1009,0),2),"")))))),"2. Deild")</f>
        <v/>
      </c>
      <c r="J21" s="13" t="str">
        <f t="shared" si="0"/>
        <v/>
      </c>
      <c r="K21" s="13" t="str">
        <f t="shared" si="1"/>
        <v/>
      </c>
      <c r="L21" s="13">
        <f t="shared" si="2"/>
        <v>0</v>
      </c>
      <c r="M21" s="13" t="str">
        <f t="shared" si="3"/>
        <v xml:space="preserve"> -  </v>
      </c>
      <c r="N21" s="13" t="str">
        <f>IFERROR(IF(AND(G21="Male",B21="Einliðaleikur"),INDEX(Einl.kk!$A$3:$F$1041,MATCH(Skráningarblað!F21,Einl.kk!$D$3:$D$1041,0),6),IF(AND(G21="Male",B21="Tvíliðaleikur"),INDEX(Tvíl.kk!$A$3:$F$1054,MATCH(Skráningarblað!F21,Tvíl.kk!$D$3:$D$1054,0),6),IF(AND(G21="Male",B21="Tvenndarleikur"),INDEX(Tvennd.kk!$A$3:$F$1025,MATCH(Skráningarblað!F21,Tvennd.kk!$D$3:$D$1025,0),6),IF(AND(G21="Female",B21="Einliðaleikur"),INDEX(Einl.kvk!$A$3:$F$1004,MATCH(Skráningarblað!F21,Einl.kvk!$D$3:$D$1004,0),6),IF(AND(G21="Female",B21="Tvíliðaleikur"),INDEX(Tvíl.kvk!$A$3:$F$1008,MATCH(Skráningarblað!F21,Tvíl.kvk!$D$3:$D$1008,0),6),IF(AND(G21="Female",B21="Tvenndarleikur"),INDEX(Tvennd.kvk!$A$3:$F$1009,MATCH(Skráningarblað!F21,Tvennd.kvk!$D$3:$D$1009,0),6),"")))))),0)</f>
        <v/>
      </c>
      <c r="O21" s="13" t="str">
        <f>IFERROR(IF(F21="","",IF(AND(NOT(B21="Einliðaleikur"),D21=""),"Partner Wanted",INDEX(Leikmannaskrá!$A$2:$D$1171,MATCH(D21,Leikmannaskrá!$A$2:$A$1175,0),2))),"")</f>
        <v/>
      </c>
      <c r="P21" s="13" t="str">
        <f>IFERROR(INDEX(Leikmannaskrá!$A$2:$D$1171,MATCH(D21,Leikmannaskrá!$A$2:$A$1175,0),4),"")</f>
        <v/>
      </c>
      <c r="Q21" s="13" t="str">
        <f>IFERROR(IF(AND(P21="Male",B21="Einliðaleikur"),INDEX(Einl.kk!$A$3:$F$1041,MATCH(Skráningarblað!O21,Einl.kk!$D$3:$D$1041,0),2),IF(AND(P21="Male",B21="Tvíliðaleikur"),INDEX(Tvíl.kk!$A$3:$F$1054,MATCH(Skráningarblað!O21,Tvíl.kk!$D$3:$D$1054,0),2),IF(AND(P21="Male",B21="Tvenndarleikur"),INDEX(Tvennd.kk!$A$3:$F$1025,MATCH(Skráningarblað!O21,Tvennd.kk!$D$3:$D$1025,0),2),IF(AND(P21="Female",B21="Einliðaleikur"),INDEX(Einl.kvk!$A$3:$F$1004,MATCH(Skráningarblað!O21,Einl.kvk!$D$3:$D$1004,0),2),IF(AND(P21="Female",B21="Tvíliðaleikur"),INDEX(Tvíl.kvk!$A$3:$F$1008,MATCH(Skráningarblað!O21,Tvíl.kvk!$D$3:$D$1008,0),2),IF(AND(P21="Female",B21="Tvenndarleikur"),INDEX(Tvennd.kvk!$A$3:$F$1009,MATCH(Skráningarblað!O21,Tvennd.kvk!$D$3:$D$1009,0),2),"")))))),"2. Deild")</f>
        <v/>
      </c>
      <c r="R21" s="13" t="str">
        <f t="shared" si="4"/>
        <v/>
      </c>
      <c r="S21" s="13" t="str">
        <f>IFERROR(IF(AND(P21="Male",B21="Einliðaleikur"),INDEX(Einl.kk!$A$3:$F$1041,MATCH(Skráningarblað!O21,Einl.kk!$D$3:$D$1041,0),6),IF(AND(P21="Male",B21="Tvíliðaleikur"),INDEX(Tvíl.kk!$A$3:$F$1054,MATCH(Skráningarblað!O21,Tvíl.kk!$D$3:$D$1054,0),6),IF(AND(P21="Male",B21="Tvenndarleikur"),INDEX(Tvennd.kk!$A$3:$F$1025,MATCH(Skráningarblað!O21,Tvennd.kk!$D$3:$D$1025,0),6),IF(AND(P21="Female",B21="Einliðaleikur"),INDEX(Einl.kvk!$A$3:$F$1004,MATCH(Skráningarblað!O21,Einl.kvk!$D$3:$D$1004,0),6),IF(AND(P21="Female",B21="Tvíliðaleikur"),INDEX(Tvíl.kvk!$A$3:$F$1008,MATCH(Skráningarblað!O21,Tvíl.kvk!$D$3:$D$1008,0),6),IF(AND(P21="Female",B21="Tvenndarleikur"),INDEX(Tvennd.kvk!$A$3:$F$1009,MATCH(Skráningarblað!O21,Tvennd.kvk!$D$3:$D$1009,0),6),"")))))),0)</f>
        <v/>
      </c>
      <c r="T21" s="13" t="str">
        <f>IFERROR(INDEX(Leikmannaskrá!$A$2:$E$612,MATCH(A21,Leikmannaskrá!$A$2:$A$612,0),5),"")</f>
        <v/>
      </c>
      <c r="U21" s="29" t="str">
        <f t="shared" si="5"/>
        <v/>
      </c>
    </row>
    <row r="22" spans="1:21" x14ac:dyDescent="0.35">
      <c r="A22" s="28"/>
      <c r="B22" s="28"/>
      <c r="C22" s="28"/>
      <c r="D22" s="28"/>
      <c r="E22" s="28"/>
      <c r="F22" s="13" t="str">
        <f>IFERROR(INDEX(Leikmannaskrá!$A$2:$D$1171,MATCH(A22,Leikmannaskrá!$A$2:$A$1175,0),2),"")</f>
        <v/>
      </c>
      <c r="G22" s="13" t="str">
        <f>IFERROR(INDEX(Leikmannaskrá!$A$2:$D$1171,MATCH(A22,Leikmannaskrá!$A$2:$A$1175,0),4),"")</f>
        <v/>
      </c>
      <c r="H22" s="13" t="str">
        <f>IFERROR(INDEX(Leikmannaskrá!$A$2:$D$1171,MATCH(A22,Leikmannaskrá!$A$2:$A$1175,0),3),"")</f>
        <v/>
      </c>
      <c r="I22" s="13" t="str">
        <f>IFERROR(IF(AND(G22="Male",B22="Einliðaleikur"),INDEX(Einl.kk!$A$3:$F$1041,MATCH(Skráningarblað!F22,Einl.kk!$D$3:$D$1041,0),2),IF(AND(G22="Male",B22="Tvíliðaleikur"),INDEX(Tvíl.kk!$A$3:$F$1054,MATCH(Skráningarblað!F22,Tvíl.kk!$D$3:$D$1054,0),2),IF(AND(G22="Male",B22="Tvenndarleikur"),INDEX(Tvennd.kk!$A$3:$F$1025,MATCH(Skráningarblað!F22,Tvennd.kk!$D$3:$D$1025,0),2),IF(AND(G22="Female",B22="Einliðaleikur"),INDEX(Einl.kvk!$A$3:$F$1004,MATCH(Skráningarblað!F22,Einl.kvk!$D$3:$D$1004,0),2),IF(AND(G22="Female",B22="Tvíliðaleikur"),INDEX(Tvíl.kvk!$A$3:$F$1008,MATCH(Skráningarblað!F22,Tvíl.kvk!$D$3:$D$1008,0),2),IF(AND(G22="Female",B22="Tvenndarleikur"),INDEX(Tvennd.kvk!$A$3:$F$1009,MATCH(Skráningarblað!F22,Tvennd.kvk!$D$3:$D$1009,0),2),"")))))),"2. Deild")</f>
        <v/>
      </c>
      <c r="J22" s="13" t="str">
        <f t="shared" si="0"/>
        <v/>
      </c>
      <c r="K22" s="13" t="str">
        <f t="shared" si="1"/>
        <v/>
      </c>
      <c r="L22" s="13">
        <f t="shared" si="2"/>
        <v>0</v>
      </c>
      <c r="M22" s="13" t="str">
        <f t="shared" si="3"/>
        <v xml:space="preserve"> -  </v>
      </c>
      <c r="N22" s="13" t="str">
        <f>IFERROR(IF(AND(G22="Male",B22="Einliðaleikur"),INDEX(Einl.kk!$A$3:$F$1041,MATCH(Skráningarblað!F22,Einl.kk!$D$3:$D$1041,0),6),IF(AND(G22="Male",B22="Tvíliðaleikur"),INDEX(Tvíl.kk!$A$3:$F$1054,MATCH(Skráningarblað!F22,Tvíl.kk!$D$3:$D$1054,0),6),IF(AND(G22="Male",B22="Tvenndarleikur"),INDEX(Tvennd.kk!$A$3:$F$1025,MATCH(Skráningarblað!F22,Tvennd.kk!$D$3:$D$1025,0),6),IF(AND(G22="Female",B22="Einliðaleikur"),INDEX(Einl.kvk!$A$3:$F$1004,MATCH(Skráningarblað!F22,Einl.kvk!$D$3:$D$1004,0),6),IF(AND(G22="Female",B22="Tvíliðaleikur"),INDEX(Tvíl.kvk!$A$3:$F$1008,MATCH(Skráningarblað!F22,Tvíl.kvk!$D$3:$D$1008,0),6),IF(AND(G22="Female",B22="Tvenndarleikur"),INDEX(Tvennd.kvk!$A$3:$F$1009,MATCH(Skráningarblað!F22,Tvennd.kvk!$D$3:$D$1009,0),6),"")))))),0)</f>
        <v/>
      </c>
      <c r="O22" s="13" t="str">
        <f>IFERROR(IF(F22="","",IF(AND(NOT(B22="Einliðaleikur"),D22=""),"Partner Wanted",INDEX(Leikmannaskrá!$A$2:$D$1171,MATCH(D22,Leikmannaskrá!$A$2:$A$1175,0),2))),"")</f>
        <v/>
      </c>
      <c r="P22" s="13" t="str">
        <f>IFERROR(INDEX(Leikmannaskrá!$A$2:$D$1171,MATCH(D22,Leikmannaskrá!$A$2:$A$1175,0),4),"")</f>
        <v/>
      </c>
      <c r="Q22" s="13" t="str">
        <f>IFERROR(IF(AND(P22="Male",B22="Einliðaleikur"),INDEX(Einl.kk!$A$3:$F$1041,MATCH(Skráningarblað!O22,Einl.kk!$D$3:$D$1041,0),2),IF(AND(P22="Male",B22="Tvíliðaleikur"),INDEX(Tvíl.kk!$A$3:$F$1054,MATCH(Skráningarblað!O22,Tvíl.kk!$D$3:$D$1054,0),2),IF(AND(P22="Male",B22="Tvenndarleikur"),INDEX(Tvennd.kk!$A$3:$F$1025,MATCH(Skráningarblað!O22,Tvennd.kk!$D$3:$D$1025,0),2),IF(AND(P22="Female",B22="Einliðaleikur"),INDEX(Einl.kvk!$A$3:$F$1004,MATCH(Skráningarblað!O22,Einl.kvk!$D$3:$D$1004,0),2),IF(AND(P22="Female",B22="Tvíliðaleikur"),INDEX(Tvíl.kvk!$A$3:$F$1008,MATCH(Skráningarblað!O22,Tvíl.kvk!$D$3:$D$1008,0),2),IF(AND(P22="Female",B22="Tvenndarleikur"),INDEX(Tvennd.kvk!$A$3:$F$1009,MATCH(Skráningarblað!O22,Tvennd.kvk!$D$3:$D$1009,0),2),"")))))),"2. Deild")</f>
        <v/>
      </c>
      <c r="R22" s="13" t="str">
        <f t="shared" si="4"/>
        <v/>
      </c>
      <c r="S22" s="13" t="str">
        <f>IFERROR(IF(AND(P22="Male",B22="Einliðaleikur"),INDEX(Einl.kk!$A$3:$F$1041,MATCH(Skráningarblað!O22,Einl.kk!$D$3:$D$1041,0),6),IF(AND(P22="Male",B22="Tvíliðaleikur"),INDEX(Tvíl.kk!$A$3:$F$1054,MATCH(Skráningarblað!O22,Tvíl.kk!$D$3:$D$1054,0),6),IF(AND(P22="Male",B22="Tvenndarleikur"),INDEX(Tvennd.kk!$A$3:$F$1025,MATCH(Skráningarblað!O22,Tvennd.kk!$D$3:$D$1025,0),6),IF(AND(P22="Female",B22="Einliðaleikur"),INDEX(Einl.kvk!$A$3:$F$1004,MATCH(Skráningarblað!O22,Einl.kvk!$D$3:$D$1004,0),6),IF(AND(P22="Female",B22="Tvíliðaleikur"),INDEX(Tvíl.kvk!$A$3:$F$1008,MATCH(Skráningarblað!O22,Tvíl.kvk!$D$3:$D$1008,0),6),IF(AND(P22="Female",B22="Tvenndarleikur"),INDEX(Tvennd.kvk!$A$3:$F$1009,MATCH(Skráningarblað!O22,Tvennd.kvk!$D$3:$D$1009,0),6),"")))))),0)</f>
        <v/>
      </c>
      <c r="T22" s="13" t="str">
        <f>IFERROR(INDEX(Leikmannaskrá!$A$2:$E$612,MATCH(A22,Leikmannaskrá!$A$2:$A$612,0),5),"")</f>
        <v/>
      </c>
      <c r="U22" s="29" t="str">
        <f t="shared" si="5"/>
        <v/>
      </c>
    </row>
    <row r="23" spans="1:21" x14ac:dyDescent="0.35">
      <c r="A23" s="28"/>
      <c r="B23" s="28"/>
      <c r="C23" s="28"/>
      <c r="D23" s="28"/>
      <c r="E23" s="28"/>
      <c r="F23" s="13" t="str">
        <f>IFERROR(INDEX(Leikmannaskrá!$A$2:$D$1171,MATCH(A23,Leikmannaskrá!$A$2:$A$1175,0),2),"")</f>
        <v/>
      </c>
      <c r="G23" s="13" t="str">
        <f>IFERROR(INDEX(Leikmannaskrá!$A$2:$D$1171,MATCH(A23,Leikmannaskrá!$A$2:$A$1175,0),4),"")</f>
        <v/>
      </c>
      <c r="H23" s="13" t="str">
        <f>IFERROR(INDEX(Leikmannaskrá!$A$2:$D$1171,MATCH(A23,Leikmannaskrá!$A$2:$A$1175,0),3),"")</f>
        <v/>
      </c>
      <c r="I23" s="13" t="str">
        <f>IFERROR(IF(AND(G23="Male",B23="Einliðaleikur"),INDEX(Einl.kk!$A$3:$F$1041,MATCH(Skráningarblað!F23,Einl.kk!$D$3:$D$1041,0),2),IF(AND(G23="Male",B23="Tvíliðaleikur"),INDEX(Tvíl.kk!$A$3:$F$1054,MATCH(Skráningarblað!F23,Tvíl.kk!$D$3:$D$1054,0),2),IF(AND(G23="Male",B23="Tvenndarleikur"),INDEX(Tvennd.kk!$A$3:$F$1025,MATCH(Skráningarblað!F23,Tvennd.kk!$D$3:$D$1025,0),2),IF(AND(G23="Female",B23="Einliðaleikur"),INDEX(Einl.kvk!$A$3:$F$1004,MATCH(Skráningarblað!F23,Einl.kvk!$D$3:$D$1004,0),2),IF(AND(G23="Female",B23="Tvíliðaleikur"),INDEX(Tvíl.kvk!$A$3:$F$1008,MATCH(Skráningarblað!F23,Tvíl.kvk!$D$3:$D$1008,0),2),IF(AND(G23="Female",B23="Tvenndarleikur"),INDEX(Tvennd.kvk!$A$3:$F$1009,MATCH(Skráningarblað!F23,Tvennd.kvk!$D$3:$D$1009,0),2),"")))))),"2. Deild")</f>
        <v/>
      </c>
      <c r="J23" s="13" t="str">
        <f t="shared" si="0"/>
        <v/>
      </c>
      <c r="K23" s="13" t="str">
        <f t="shared" si="1"/>
        <v/>
      </c>
      <c r="L23" s="13">
        <f t="shared" si="2"/>
        <v>0</v>
      </c>
      <c r="M23" s="13" t="str">
        <f t="shared" si="3"/>
        <v xml:space="preserve"> -  </v>
      </c>
      <c r="N23" s="13" t="str">
        <f>IFERROR(IF(AND(G23="Male",B23="Einliðaleikur"),INDEX(Einl.kk!$A$3:$F$1041,MATCH(Skráningarblað!F23,Einl.kk!$D$3:$D$1041,0),6),IF(AND(G23="Male",B23="Tvíliðaleikur"),INDEX(Tvíl.kk!$A$3:$F$1054,MATCH(Skráningarblað!F23,Tvíl.kk!$D$3:$D$1054,0),6),IF(AND(G23="Male",B23="Tvenndarleikur"),INDEX(Tvennd.kk!$A$3:$F$1025,MATCH(Skráningarblað!F23,Tvennd.kk!$D$3:$D$1025,0),6),IF(AND(G23="Female",B23="Einliðaleikur"),INDEX(Einl.kvk!$A$3:$F$1004,MATCH(Skráningarblað!F23,Einl.kvk!$D$3:$D$1004,0),6),IF(AND(G23="Female",B23="Tvíliðaleikur"),INDEX(Tvíl.kvk!$A$3:$F$1008,MATCH(Skráningarblað!F23,Tvíl.kvk!$D$3:$D$1008,0),6),IF(AND(G23="Female",B23="Tvenndarleikur"),INDEX(Tvennd.kvk!$A$3:$F$1009,MATCH(Skráningarblað!F23,Tvennd.kvk!$D$3:$D$1009,0),6),"")))))),0)</f>
        <v/>
      </c>
      <c r="O23" s="13" t="str">
        <f>IFERROR(IF(F23="","",IF(AND(NOT(B23="Einliðaleikur"),D23=""),"Partner Wanted",INDEX(Leikmannaskrá!$A$2:$D$1171,MATCH(D23,Leikmannaskrá!$A$2:$A$1175,0),2))),"")</f>
        <v/>
      </c>
      <c r="P23" s="13" t="str">
        <f>IFERROR(INDEX(Leikmannaskrá!$A$2:$D$1171,MATCH(D23,Leikmannaskrá!$A$2:$A$1175,0),4),"")</f>
        <v/>
      </c>
      <c r="Q23" s="13" t="str">
        <f>IFERROR(IF(AND(P23="Male",B23="Einliðaleikur"),INDEX(Einl.kk!$A$3:$F$1041,MATCH(Skráningarblað!O23,Einl.kk!$D$3:$D$1041,0),2),IF(AND(P23="Male",B23="Tvíliðaleikur"),INDEX(Tvíl.kk!$A$3:$F$1054,MATCH(Skráningarblað!O23,Tvíl.kk!$D$3:$D$1054,0),2),IF(AND(P23="Male",B23="Tvenndarleikur"),INDEX(Tvennd.kk!$A$3:$F$1025,MATCH(Skráningarblað!O23,Tvennd.kk!$D$3:$D$1025,0),2),IF(AND(P23="Female",B23="Einliðaleikur"),INDEX(Einl.kvk!$A$3:$F$1004,MATCH(Skráningarblað!O23,Einl.kvk!$D$3:$D$1004,0),2),IF(AND(P23="Female",B23="Tvíliðaleikur"),INDEX(Tvíl.kvk!$A$3:$F$1008,MATCH(Skráningarblað!O23,Tvíl.kvk!$D$3:$D$1008,0),2),IF(AND(P23="Female",B23="Tvenndarleikur"),INDEX(Tvennd.kvk!$A$3:$F$1009,MATCH(Skráningarblað!O23,Tvennd.kvk!$D$3:$D$1009,0),2),"")))))),"2. Deild")</f>
        <v/>
      </c>
      <c r="R23" s="13" t="str">
        <f t="shared" si="4"/>
        <v/>
      </c>
      <c r="S23" s="13" t="str">
        <f>IFERROR(IF(AND(P23="Male",B23="Einliðaleikur"),INDEX(Einl.kk!$A$3:$F$1041,MATCH(Skráningarblað!O23,Einl.kk!$D$3:$D$1041,0),6),IF(AND(P23="Male",B23="Tvíliðaleikur"),INDEX(Tvíl.kk!$A$3:$F$1054,MATCH(Skráningarblað!O23,Tvíl.kk!$D$3:$D$1054,0),6),IF(AND(P23="Male",B23="Tvenndarleikur"),INDEX(Tvennd.kk!$A$3:$F$1025,MATCH(Skráningarblað!O23,Tvennd.kk!$D$3:$D$1025,0),6),IF(AND(P23="Female",B23="Einliðaleikur"),INDEX(Einl.kvk!$A$3:$F$1004,MATCH(Skráningarblað!O23,Einl.kvk!$D$3:$D$1004,0),6),IF(AND(P23="Female",B23="Tvíliðaleikur"),INDEX(Tvíl.kvk!$A$3:$F$1008,MATCH(Skráningarblað!O23,Tvíl.kvk!$D$3:$D$1008,0),6),IF(AND(P23="Female",B23="Tvenndarleikur"),INDEX(Tvennd.kvk!$A$3:$F$1009,MATCH(Skráningarblað!O23,Tvennd.kvk!$D$3:$D$1009,0),6),"")))))),0)</f>
        <v/>
      </c>
      <c r="T23" s="13" t="str">
        <f>IFERROR(INDEX(Leikmannaskrá!$A$2:$E$612,MATCH(A23,Leikmannaskrá!$A$2:$A$612,0),5),"")</f>
        <v/>
      </c>
      <c r="U23" s="29" t="str">
        <f t="shared" si="5"/>
        <v/>
      </c>
    </row>
    <row r="24" spans="1:21" x14ac:dyDescent="0.35">
      <c r="A24" s="28"/>
      <c r="B24" s="28"/>
      <c r="C24" s="28"/>
      <c r="D24" s="28"/>
      <c r="E24" s="28"/>
      <c r="F24" s="13" t="str">
        <f>IFERROR(INDEX(Leikmannaskrá!$A$2:$D$1171,MATCH(A24,Leikmannaskrá!$A$2:$A$1175,0),2),"")</f>
        <v/>
      </c>
      <c r="G24" s="13" t="str">
        <f>IFERROR(INDEX(Leikmannaskrá!$A$2:$D$1171,MATCH(A24,Leikmannaskrá!$A$2:$A$1175,0),4),"")</f>
        <v/>
      </c>
      <c r="H24" s="13" t="str">
        <f>IFERROR(INDEX(Leikmannaskrá!$A$2:$D$1171,MATCH(A24,Leikmannaskrá!$A$2:$A$1175,0),3),"")</f>
        <v/>
      </c>
      <c r="I24" s="13" t="str">
        <f>IFERROR(IF(AND(G24="Male",B24="Einliðaleikur"),INDEX(Einl.kk!$A$3:$F$1041,MATCH(Skráningarblað!F24,Einl.kk!$D$3:$D$1041,0),2),IF(AND(G24="Male",B24="Tvíliðaleikur"),INDEX(Tvíl.kk!$A$3:$F$1054,MATCH(Skráningarblað!F24,Tvíl.kk!$D$3:$D$1054,0),2),IF(AND(G24="Male",B24="Tvenndarleikur"),INDEX(Tvennd.kk!$A$3:$F$1025,MATCH(Skráningarblað!F24,Tvennd.kk!$D$3:$D$1025,0),2),IF(AND(G24="Female",B24="Einliðaleikur"),INDEX(Einl.kvk!$A$3:$F$1004,MATCH(Skráningarblað!F24,Einl.kvk!$D$3:$D$1004,0),2),IF(AND(G24="Female",B24="Tvíliðaleikur"),INDEX(Tvíl.kvk!$A$3:$F$1008,MATCH(Skráningarblað!F24,Tvíl.kvk!$D$3:$D$1008,0),2),IF(AND(G24="Female",B24="Tvenndarleikur"),INDEX(Tvennd.kvk!$A$3:$F$1009,MATCH(Skráningarblað!F24,Tvennd.kvk!$D$3:$D$1009,0),2),"")))))),"2. Deild")</f>
        <v/>
      </c>
      <c r="J24" s="13" t="str">
        <f t="shared" si="0"/>
        <v/>
      </c>
      <c r="K24" s="13" t="str">
        <f t="shared" si="1"/>
        <v/>
      </c>
      <c r="L24" s="13">
        <f t="shared" si="2"/>
        <v>0</v>
      </c>
      <c r="M24" s="13" t="str">
        <f t="shared" si="3"/>
        <v xml:space="preserve"> -  </v>
      </c>
      <c r="N24" s="13" t="str">
        <f>IFERROR(IF(AND(G24="Male",B24="Einliðaleikur"),INDEX(Einl.kk!$A$3:$F$1041,MATCH(Skráningarblað!F24,Einl.kk!$D$3:$D$1041,0),6),IF(AND(G24="Male",B24="Tvíliðaleikur"),INDEX(Tvíl.kk!$A$3:$F$1054,MATCH(Skráningarblað!F24,Tvíl.kk!$D$3:$D$1054,0),6),IF(AND(G24="Male",B24="Tvenndarleikur"),INDEX(Tvennd.kk!$A$3:$F$1025,MATCH(Skráningarblað!F24,Tvennd.kk!$D$3:$D$1025,0),6),IF(AND(G24="Female",B24="Einliðaleikur"),INDEX(Einl.kvk!$A$3:$F$1004,MATCH(Skráningarblað!F24,Einl.kvk!$D$3:$D$1004,0),6),IF(AND(G24="Female",B24="Tvíliðaleikur"),INDEX(Tvíl.kvk!$A$3:$F$1008,MATCH(Skráningarblað!F24,Tvíl.kvk!$D$3:$D$1008,0),6),IF(AND(G24="Female",B24="Tvenndarleikur"),INDEX(Tvennd.kvk!$A$3:$F$1009,MATCH(Skráningarblað!F24,Tvennd.kvk!$D$3:$D$1009,0),6),"")))))),0)</f>
        <v/>
      </c>
      <c r="O24" s="13" t="str">
        <f>IFERROR(IF(F24="","",IF(AND(NOT(B24="Einliðaleikur"),D24=""),"Partner Wanted",INDEX(Leikmannaskrá!$A$2:$D$1171,MATCH(D24,Leikmannaskrá!$A$2:$A$1175,0),2))),"")</f>
        <v/>
      </c>
      <c r="P24" s="13" t="str">
        <f>IFERROR(INDEX(Leikmannaskrá!$A$2:$D$1171,MATCH(D24,Leikmannaskrá!$A$2:$A$1175,0),4),"")</f>
        <v/>
      </c>
      <c r="Q24" s="13" t="str">
        <f>IFERROR(IF(AND(P24="Male",B24="Einliðaleikur"),INDEX(Einl.kk!$A$3:$F$1041,MATCH(Skráningarblað!O24,Einl.kk!$D$3:$D$1041,0),2),IF(AND(P24="Male",B24="Tvíliðaleikur"),INDEX(Tvíl.kk!$A$3:$F$1054,MATCH(Skráningarblað!O24,Tvíl.kk!$D$3:$D$1054,0),2),IF(AND(P24="Male",B24="Tvenndarleikur"),INDEX(Tvennd.kk!$A$3:$F$1025,MATCH(Skráningarblað!O24,Tvennd.kk!$D$3:$D$1025,0),2),IF(AND(P24="Female",B24="Einliðaleikur"),INDEX(Einl.kvk!$A$3:$F$1004,MATCH(Skráningarblað!O24,Einl.kvk!$D$3:$D$1004,0),2),IF(AND(P24="Female",B24="Tvíliðaleikur"),INDEX(Tvíl.kvk!$A$3:$F$1008,MATCH(Skráningarblað!O24,Tvíl.kvk!$D$3:$D$1008,0),2),IF(AND(P24="Female",B24="Tvenndarleikur"),INDEX(Tvennd.kvk!$A$3:$F$1009,MATCH(Skráningarblað!O24,Tvennd.kvk!$D$3:$D$1009,0),2),"")))))),"2. Deild")</f>
        <v/>
      </c>
      <c r="R24" s="13" t="str">
        <f t="shared" si="4"/>
        <v/>
      </c>
      <c r="S24" s="13" t="str">
        <f>IFERROR(IF(AND(P24="Male",B24="Einliðaleikur"),INDEX(Einl.kk!$A$3:$F$1041,MATCH(Skráningarblað!O24,Einl.kk!$D$3:$D$1041,0),6),IF(AND(P24="Male",B24="Tvíliðaleikur"),INDEX(Tvíl.kk!$A$3:$F$1054,MATCH(Skráningarblað!O24,Tvíl.kk!$D$3:$D$1054,0),6),IF(AND(P24="Male",B24="Tvenndarleikur"),INDEX(Tvennd.kk!$A$3:$F$1025,MATCH(Skráningarblað!O24,Tvennd.kk!$D$3:$D$1025,0),6),IF(AND(P24="Female",B24="Einliðaleikur"),INDEX(Einl.kvk!$A$3:$F$1004,MATCH(Skráningarblað!O24,Einl.kvk!$D$3:$D$1004,0),6),IF(AND(P24="Female",B24="Tvíliðaleikur"),INDEX(Tvíl.kvk!$A$3:$F$1008,MATCH(Skráningarblað!O24,Tvíl.kvk!$D$3:$D$1008,0),6),IF(AND(P24="Female",B24="Tvenndarleikur"),INDEX(Tvennd.kvk!$A$3:$F$1009,MATCH(Skráningarblað!O24,Tvennd.kvk!$D$3:$D$1009,0),6),"")))))),0)</f>
        <v/>
      </c>
      <c r="T24" s="13" t="str">
        <f>IFERROR(INDEX(Leikmannaskrá!$A$2:$E$612,MATCH(A24,Leikmannaskrá!$A$2:$A$612,0),5),"")</f>
        <v/>
      </c>
      <c r="U24" s="29" t="str">
        <f t="shared" si="5"/>
        <v/>
      </c>
    </row>
    <row r="25" spans="1:21" x14ac:dyDescent="0.35">
      <c r="A25" s="28"/>
      <c r="B25" s="28"/>
      <c r="C25" s="28"/>
      <c r="D25" s="28"/>
      <c r="E25" s="28"/>
      <c r="F25" s="13" t="str">
        <f>IFERROR(INDEX(Leikmannaskrá!$A$2:$D$1171,MATCH(A25,Leikmannaskrá!$A$2:$A$1175,0),2),"")</f>
        <v/>
      </c>
      <c r="G25" s="13" t="str">
        <f>IFERROR(INDEX(Leikmannaskrá!$A$2:$D$1171,MATCH(A25,Leikmannaskrá!$A$2:$A$1175,0),4),"")</f>
        <v/>
      </c>
      <c r="H25" s="13" t="str">
        <f>IFERROR(INDEX(Leikmannaskrá!$A$2:$D$1171,MATCH(A25,Leikmannaskrá!$A$2:$A$1175,0),3),"")</f>
        <v/>
      </c>
      <c r="I25" s="13" t="str">
        <f>IFERROR(IF(AND(G25="Male",B25="Einliðaleikur"),INDEX(Einl.kk!$A$3:$F$1041,MATCH(Skráningarblað!F25,Einl.kk!$D$3:$D$1041,0),2),IF(AND(G25="Male",B25="Tvíliðaleikur"),INDEX(Tvíl.kk!$A$3:$F$1054,MATCH(Skráningarblað!F25,Tvíl.kk!$D$3:$D$1054,0),2),IF(AND(G25="Male",B25="Tvenndarleikur"),INDEX(Tvennd.kk!$A$3:$F$1025,MATCH(Skráningarblað!F25,Tvennd.kk!$D$3:$D$1025,0),2),IF(AND(G25="Female",B25="Einliðaleikur"),INDEX(Einl.kvk!$A$3:$F$1004,MATCH(Skráningarblað!F25,Einl.kvk!$D$3:$D$1004,0),2),IF(AND(G25="Female",B25="Tvíliðaleikur"),INDEX(Tvíl.kvk!$A$3:$F$1008,MATCH(Skráningarblað!F25,Tvíl.kvk!$D$3:$D$1008,0),2),IF(AND(G25="Female",B25="Tvenndarleikur"),INDEX(Tvennd.kvk!$A$3:$F$1009,MATCH(Skráningarblað!F25,Tvennd.kvk!$D$3:$D$1009,0),2),"")))))),"2. Deild")</f>
        <v/>
      </c>
      <c r="J25" s="13" t="str">
        <f t="shared" si="0"/>
        <v/>
      </c>
      <c r="K25" s="13" t="str">
        <f t="shared" si="1"/>
        <v/>
      </c>
      <c r="L25" s="13">
        <f t="shared" si="2"/>
        <v>0</v>
      </c>
      <c r="M25" s="13" t="str">
        <f t="shared" si="3"/>
        <v xml:space="preserve"> -  </v>
      </c>
      <c r="N25" s="13" t="str">
        <f>IFERROR(IF(AND(G25="Male",B25="Einliðaleikur"),INDEX(Einl.kk!$A$3:$F$1041,MATCH(Skráningarblað!F25,Einl.kk!$D$3:$D$1041,0),6),IF(AND(G25="Male",B25="Tvíliðaleikur"),INDEX(Tvíl.kk!$A$3:$F$1054,MATCH(Skráningarblað!F25,Tvíl.kk!$D$3:$D$1054,0),6),IF(AND(G25="Male",B25="Tvenndarleikur"),INDEX(Tvennd.kk!$A$3:$F$1025,MATCH(Skráningarblað!F25,Tvennd.kk!$D$3:$D$1025,0),6),IF(AND(G25="Female",B25="Einliðaleikur"),INDEX(Einl.kvk!$A$3:$F$1004,MATCH(Skráningarblað!F25,Einl.kvk!$D$3:$D$1004,0),6),IF(AND(G25="Female",B25="Tvíliðaleikur"),INDEX(Tvíl.kvk!$A$3:$F$1008,MATCH(Skráningarblað!F25,Tvíl.kvk!$D$3:$D$1008,0),6),IF(AND(G25="Female",B25="Tvenndarleikur"),INDEX(Tvennd.kvk!$A$3:$F$1009,MATCH(Skráningarblað!F25,Tvennd.kvk!$D$3:$D$1009,0),6),"")))))),0)</f>
        <v/>
      </c>
      <c r="O25" s="13" t="str">
        <f>IFERROR(IF(F25="","",IF(AND(NOT(B25="Einliðaleikur"),D25=""),"Partner Wanted",INDEX(Leikmannaskrá!$A$2:$D$1171,MATCH(D25,Leikmannaskrá!$A$2:$A$1175,0),2))),"")</f>
        <v/>
      </c>
      <c r="P25" s="13" t="str">
        <f>IFERROR(INDEX(Leikmannaskrá!$A$2:$D$1171,MATCH(D25,Leikmannaskrá!$A$2:$A$1175,0),4),"")</f>
        <v/>
      </c>
      <c r="Q25" s="13" t="str">
        <f>IFERROR(IF(AND(P25="Male",B25="Einliðaleikur"),INDEX(Einl.kk!$A$3:$F$1041,MATCH(Skráningarblað!O25,Einl.kk!$D$3:$D$1041,0),2),IF(AND(P25="Male",B25="Tvíliðaleikur"),INDEX(Tvíl.kk!$A$3:$F$1054,MATCH(Skráningarblað!O25,Tvíl.kk!$D$3:$D$1054,0),2),IF(AND(P25="Male",B25="Tvenndarleikur"),INDEX(Tvennd.kk!$A$3:$F$1025,MATCH(Skráningarblað!O25,Tvennd.kk!$D$3:$D$1025,0),2),IF(AND(P25="Female",B25="Einliðaleikur"),INDEX(Einl.kvk!$A$3:$F$1004,MATCH(Skráningarblað!O25,Einl.kvk!$D$3:$D$1004,0),2),IF(AND(P25="Female",B25="Tvíliðaleikur"),INDEX(Tvíl.kvk!$A$3:$F$1008,MATCH(Skráningarblað!O25,Tvíl.kvk!$D$3:$D$1008,0),2),IF(AND(P25="Female",B25="Tvenndarleikur"),INDEX(Tvennd.kvk!$A$3:$F$1009,MATCH(Skráningarblað!O25,Tvennd.kvk!$D$3:$D$1009,0),2),"")))))),"2. Deild")</f>
        <v/>
      </c>
      <c r="R25" s="13" t="str">
        <f t="shared" si="4"/>
        <v/>
      </c>
      <c r="S25" s="13" t="str">
        <f>IFERROR(IF(AND(P25="Male",B25="Einliðaleikur"),INDEX(Einl.kk!$A$3:$F$1041,MATCH(Skráningarblað!O25,Einl.kk!$D$3:$D$1041,0),6),IF(AND(P25="Male",B25="Tvíliðaleikur"),INDEX(Tvíl.kk!$A$3:$F$1054,MATCH(Skráningarblað!O25,Tvíl.kk!$D$3:$D$1054,0),6),IF(AND(P25="Male",B25="Tvenndarleikur"),INDEX(Tvennd.kk!$A$3:$F$1025,MATCH(Skráningarblað!O25,Tvennd.kk!$D$3:$D$1025,0),6),IF(AND(P25="Female",B25="Einliðaleikur"),INDEX(Einl.kvk!$A$3:$F$1004,MATCH(Skráningarblað!O25,Einl.kvk!$D$3:$D$1004,0),6),IF(AND(P25="Female",B25="Tvíliðaleikur"),INDEX(Tvíl.kvk!$A$3:$F$1008,MATCH(Skráningarblað!O25,Tvíl.kvk!$D$3:$D$1008,0),6),IF(AND(P25="Female",B25="Tvenndarleikur"),INDEX(Tvennd.kvk!$A$3:$F$1009,MATCH(Skráningarblað!O25,Tvennd.kvk!$D$3:$D$1009,0),6),"")))))),0)</f>
        <v/>
      </c>
      <c r="T25" s="13" t="str">
        <f>IFERROR(INDEX(Leikmannaskrá!$A$2:$E$612,MATCH(A25,Leikmannaskrá!$A$2:$A$612,0),5),"")</f>
        <v/>
      </c>
      <c r="U25" s="29" t="str">
        <f t="shared" si="5"/>
        <v/>
      </c>
    </row>
    <row r="26" spans="1:21" x14ac:dyDescent="0.35">
      <c r="A26" s="28"/>
      <c r="B26" s="28"/>
      <c r="C26" s="28"/>
      <c r="D26" s="28"/>
      <c r="E26" s="28"/>
      <c r="F26" s="13" t="str">
        <f>IFERROR(INDEX(Leikmannaskrá!$A$2:$D$1171,MATCH(A26,Leikmannaskrá!$A$2:$A$1175,0),2),"")</f>
        <v/>
      </c>
      <c r="G26" s="13" t="str">
        <f>IFERROR(INDEX(Leikmannaskrá!$A$2:$D$1171,MATCH(A26,Leikmannaskrá!$A$2:$A$1175,0),4),"")</f>
        <v/>
      </c>
      <c r="H26" s="13" t="str">
        <f>IFERROR(INDEX(Leikmannaskrá!$A$2:$D$1171,MATCH(A26,Leikmannaskrá!$A$2:$A$1175,0),3),"")</f>
        <v/>
      </c>
      <c r="I26" s="13" t="str">
        <f>IFERROR(IF(AND(G26="Male",B26="Einliðaleikur"),INDEX(Einl.kk!$A$3:$F$1041,MATCH(Skráningarblað!F26,Einl.kk!$D$3:$D$1041,0),2),IF(AND(G26="Male",B26="Tvíliðaleikur"),INDEX(Tvíl.kk!$A$3:$F$1054,MATCH(Skráningarblað!F26,Tvíl.kk!$D$3:$D$1054,0),2),IF(AND(G26="Male",B26="Tvenndarleikur"),INDEX(Tvennd.kk!$A$3:$F$1025,MATCH(Skráningarblað!F26,Tvennd.kk!$D$3:$D$1025,0),2),IF(AND(G26="Female",B26="Einliðaleikur"),INDEX(Einl.kvk!$A$3:$F$1004,MATCH(Skráningarblað!F26,Einl.kvk!$D$3:$D$1004,0),2),IF(AND(G26="Female",B26="Tvíliðaleikur"),INDEX(Tvíl.kvk!$A$3:$F$1008,MATCH(Skráningarblað!F26,Tvíl.kvk!$D$3:$D$1008,0),2),IF(AND(G26="Female",B26="Tvenndarleikur"),INDEX(Tvennd.kvk!$A$3:$F$1009,MATCH(Skráningarblað!F26,Tvennd.kvk!$D$3:$D$1009,0),2),"")))))),"2. Deild")</f>
        <v/>
      </c>
      <c r="J26" s="13" t="str">
        <f t="shared" si="0"/>
        <v/>
      </c>
      <c r="K26" s="13" t="str">
        <f t="shared" si="1"/>
        <v/>
      </c>
      <c r="L26" s="13">
        <f t="shared" si="2"/>
        <v>0</v>
      </c>
      <c r="M26" s="13" t="str">
        <f t="shared" si="3"/>
        <v xml:space="preserve"> -  </v>
      </c>
      <c r="N26" s="13" t="str">
        <f>IFERROR(IF(AND(G26="Male",B26="Einliðaleikur"),INDEX(Einl.kk!$A$3:$F$1041,MATCH(Skráningarblað!F26,Einl.kk!$D$3:$D$1041,0),6),IF(AND(G26="Male",B26="Tvíliðaleikur"),INDEX(Tvíl.kk!$A$3:$F$1054,MATCH(Skráningarblað!F26,Tvíl.kk!$D$3:$D$1054,0),6),IF(AND(G26="Male",B26="Tvenndarleikur"),INDEX(Tvennd.kk!$A$3:$F$1025,MATCH(Skráningarblað!F26,Tvennd.kk!$D$3:$D$1025,0),6),IF(AND(G26="Female",B26="Einliðaleikur"),INDEX(Einl.kvk!$A$3:$F$1004,MATCH(Skráningarblað!F26,Einl.kvk!$D$3:$D$1004,0),6),IF(AND(G26="Female",B26="Tvíliðaleikur"),INDEX(Tvíl.kvk!$A$3:$F$1008,MATCH(Skráningarblað!F26,Tvíl.kvk!$D$3:$D$1008,0),6),IF(AND(G26="Female",B26="Tvenndarleikur"),INDEX(Tvennd.kvk!$A$3:$F$1009,MATCH(Skráningarblað!F26,Tvennd.kvk!$D$3:$D$1009,0),6),"")))))),0)</f>
        <v/>
      </c>
      <c r="O26" s="13" t="str">
        <f>IFERROR(IF(F26="","",IF(AND(NOT(B26="Einliðaleikur"),D26=""),"Partner Wanted",INDEX(Leikmannaskrá!$A$2:$D$1171,MATCH(D26,Leikmannaskrá!$A$2:$A$1175,0),2))),"")</f>
        <v/>
      </c>
      <c r="P26" s="13" t="str">
        <f>IFERROR(INDEX(Leikmannaskrá!$A$2:$D$1171,MATCH(D26,Leikmannaskrá!$A$2:$A$1175,0),4),"")</f>
        <v/>
      </c>
      <c r="Q26" s="13" t="str">
        <f>IFERROR(IF(AND(P26="Male",B26="Einliðaleikur"),INDEX(Einl.kk!$A$3:$F$1041,MATCH(Skráningarblað!O26,Einl.kk!$D$3:$D$1041,0),2),IF(AND(P26="Male",B26="Tvíliðaleikur"),INDEX(Tvíl.kk!$A$3:$F$1054,MATCH(Skráningarblað!O26,Tvíl.kk!$D$3:$D$1054,0),2),IF(AND(P26="Male",B26="Tvenndarleikur"),INDEX(Tvennd.kk!$A$3:$F$1025,MATCH(Skráningarblað!O26,Tvennd.kk!$D$3:$D$1025,0),2),IF(AND(P26="Female",B26="Einliðaleikur"),INDEX(Einl.kvk!$A$3:$F$1004,MATCH(Skráningarblað!O26,Einl.kvk!$D$3:$D$1004,0),2),IF(AND(P26="Female",B26="Tvíliðaleikur"),INDEX(Tvíl.kvk!$A$3:$F$1008,MATCH(Skráningarblað!O26,Tvíl.kvk!$D$3:$D$1008,0),2),IF(AND(P26="Female",B26="Tvenndarleikur"),INDEX(Tvennd.kvk!$A$3:$F$1009,MATCH(Skráningarblað!O26,Tvennd.kvk!$D$3:$D$1009,0),2),"")))))),"2. Deild")</f>
        <v/>
      </c>
      <c r="R26" s="13" t="str">
        <f t="shared" si="4"/>
        <v/>
      </c>
      <c r="S26" s="13" t="str">
        <f>IFERROR(IF(AND(P26="Male",B26="Einliðaleikur"),INDEX(Einl.kk!$A$3:$F$1041,MATCH(Skráningarblað!O26,Einl.kk!$D$3:$D$1041,0),6),IF(AND(P26="Male",B26="Tvíliðaleikur"),INDEX(Tvíl.kk!$A$3:$F$1054,MATCH(Skráningarblað!O26,Tvíl.kk!$D$3:$D$1054,0),6),IF(AND(P26="Male",B26="Tvenndarleikur"),INDEX(Tvennd.kk!$A$3:$F$1025,MATCH(Skráningarblað!O26,Tvennd.kk!$D$3:$D$1025,0),6),IF(AND(P26="Female",B26="Einliðaleikur"),INDEX(Einl.kvk!$A$3:$F$1004,MATCH(Skráningarblað!O26,Einl.kvk!$D$3:$D$1004,0),6),IF(AND(P26="Female",B26="Tvíliðaleikur"),INDEX(Tvíl.kvk!$A$3:$F$1008,MATCH(Skráningarblað!O26,Tvíl.kvk!$D$3:$D$1008,0),6),IF(AND(P26="Female",B26="Tvenndarleikur"),INDEX(Tvennd.kvk!$A$3:$F$1009,MATCH(Skráningarblað!O26,Tvennd.kvk!$D$3:$D$1009,0),6),"")))))),0)</f>
        <v/>
      </c>
      <c r="T26" s="13" t="str">
        <f>IFERROR(INDEX(Leikmannaskrá!$A$2:$E$612,MATCH(A26,Leikmannaskrá!$A$2:$A$612,0),5),"")</f>
        <v/>
      </c>
      <c r="U26" s="29" t="str">
        <f t="shared" si="5"/>
        <v/>
      </c>
    </row>
    <row r="27" spans="1:21" x14ac:dyDescent="0.35">
      <c r="A27" s="28"/>
      <c r="B27" s="28"/>
      <c r="C27" s="28"/>
      <c r="D27" s="28"/>
      <c r="E27" s="28"/>
      <c r="F27" s="13" t="str">
        <f>IFERROR(INDEX(Leikmannaskrá!$A$2:$D$1171,MATCH(A27,Leikmannaskrá!$A$2:$A$1175,0),2),"")</f>
        <v/>
      </c>
      <c r="G27" s="13" t="str">
        <f>IFERROR(INDEX(Leikmannaskrá!$A$2:$D$1171,MATCH(A27,Leikmannaskrá!$A$2:$A$1175,0),4),"")</f>
        <v/>
      </c>
      <c r="H27" s="13" t="str">
        <f>IFERROR(INDEX(Leikmannaskrá!$A$2:$D$1171,MATCH(A27,Leikmannaskrá!$A$2:$A$1175,0),3),"")</f>
        <v/>
      </c>
      <c r="I27" s="13" t="str">
        <f>IFERROR(IF(AND(G27="Male",B27="Einliðaleikur"),INDEX(Einl.kk!$A$3:$F$1041,MATCH(Skráningarblað!F27,Einl.kk!$D$3:$D$1041,0),2),IF(AND(G27="Male",B27="Tvíliðaleikur"),INDEX(Tvíl.kk!$A$3:$F$1054,MATCH(Skráningarblað!F27,Tvíl.kk!$D$3:$D$1054,0),2),IF(AND(G27="Male",B27="Tvenndarleikur"),INDEX(Tvennd.kk!$A$3:$F$1025,MATCH(Skráningarblað!F27,Tvennd.kk!$D$3:$D$1025,0),2),IF(AND(G27="Female",B27="Einliðaleikur"),INDEX(Einl.kvk!$A$3:$F$1004,MATCH(Skráningarblað!F27,Einl.kvk!$D$3:$D$1004,0),2),IF(AND(G27="Female",B27="Tvíliðaleikur"),INDEX(Tvíl.kvk!$A$3:$F$1008,MATCH(Skráningarblað!F27,Tvíl.kvk!$D$3:$D$1008,0),2),IF(AND(G27="Female",B27="Tvenndarleikur"),INDEX(Tvennd.kvk!$A$3:$F$1009,MATCH(Skráningarblað!F27,Tvennd.kvk!$D$3:$D$1009,0),2),"")))))),"2. Deild")</f>
        <v/>
      </c>
      <c r="J27" s="13" t="str">
        <f t="shared" si="0"/>
        <v/>
      </c>
      <c r="K27" s="13" t="str">
        <f t="shared" si="1"/>
        <v/>
      </c>
      <c r="L27" s="13">
        <f t="shared" si="2"/>
        <v>0</v>
      </c>
      <c r="M27" s="13" t="str">
        <f t="shared" si="3"/>
        <v xml:space="preserve"> -  </v>
      </c>
      <c r="N27" s="13" t="str">
        <f>IFERROR(IF(AND(G27="Male",B27="Einliðaleikur"),INDEX(Einl.kk!$A$3:$F$1041,MATCH(Skráningarblað!F27,Einl.kk!$D$3:$D$1041,0),6),IF(AND(G27="Male",B27="Tvíliðaleikur"),INDEX(Tvíl.kk!$A$3:$F$1054,MATCH(Skráningarblað!F27,Tvíl.kk!$D$3:$D$1054,0),6),IF(AND(G27="Male",B27="Tvenndarleikur"),INDEX(Tvennd.kk!$A$3:$F$1025,MATCH(Skráningarblað!F27,Tvennd.kk!$D$3:$D$1025,0),6),IF(AND(G27="Female",B27="Einliðaleikur"),INDEX(Einl.kvk!$A$3:$F$1004,MATCH(Skráningarblað!F27,Einl.kvk!$D$3:$D$1004,0),6),IF(AND(G27="Female",B27="Tvíliðaleikur"),INDEX(Tvíl.kvk!$A$3:$F$1008,MATCH(Skráningarblað!F27,Tvíl.kvk!$D$3:$D$1008,0),6),IF(AND(G27="Female",B27="Tvenndarleikur"),INDEX(Tvennd.kvk!$A$3:$F$1009,MATCH(Skráningarblað!F27,Tvennd.kvk!$D$3:$D$1009,0),6),"")))))),0)</f>
        <v/>
      </c>
      <c r="O27" s="13" t="str">
        <f>IFERROR(IF(F27="","",IF(AND(NOT(B27="Einliðaleikur"),D27=""),"Partner Wanted",INDEX(Leikmannaskrá!$A$2:$D$1171,MATCH(D27,Leikmannaskrá!$A$2:$A$1175,0),2))),"")</f>
        <v/>
      </c>
      <c r="P27" s="13" t="str">
        <f>IFERROR(INDEX(Leikmannaskrá!$A$2:$D$1171,MATCH(D27,Leikmannaskrá!$A$2:$A$1175,0),4),"")</f>
        <v/>
      </c>
      <c r="Q27" s="13" t="str">
        <f>IFERROR(IF(AND(P27="Male",B27="Einliðaleikur"),INDEX(Einl.kk!$A$3:$F$1041,MATCH(Skráningarblað!O27,Einl.kk!$D$3:$D$1041,0),2),IF(AND(P27="Male",B27="Tvíliðaleikur"),INDEX(Tvíl.kk!$A$3:$F$1054,MATCH(Skráningarblað!O27,Tvíl.kk!$D$3:$D$1054,0),2),IF(AND(P27="Male",B27="Tvenndarleikur"),INDEX(Tvennd.kk!$A$3:$F$1025,MATCH(Skráningarblað!O27,Tvennd.kk!$D$3:$D$1025,0),2),IF(AND(P27="Female",B27="Einliðaleikur"),INDEX(Einl.kvk!$A$3:$F$1004,MATCH(Skráningarblað!O27,Einl.kvk!$D$3:$D$1004,0),2),IF(AND(P27="Female",B27="Tvíliðaleikur"),INDEX(Tvíl.kvk!$A$3:$F$1008,MATCH(Skráningarblað!O27,Tvíl.kvk!$D$3:$D$1008,0),2),IF(AND(P27="Female",B27="Tvenndarleikur"),INDEX(Tvennd.kvk!$A$3:$F$1009,MATCH(Skráningarblað!O27,Tvennd.kvk!$D$3:$D$1009,0),2),"")))))),"2. Deild")</f>
        <v/>
      </c>
      <c r="R27" s="13" t="str">
        <f t="shared" si="4"/>
        <v/>
      </c>
      <c r="S27" s="13" t="str">
        <f>IFERROR(IF(AND(P27="Male",B27="Einliðaleikur"),INDEX(Einl.kk!$A$3:$F$1041,MATCH(Skráningarblað!O27,Einl.kk!$D$3:$D$1041,0),6),IF(AND(P27="Male",B27="Tvíliðaleikur"),INDEX(Tvíl.kk!$A$3:$F$1054,MATCH(Skráningarblað!O27,Tvíl.kk!$D$3:$D$1054,0),6),IF(AND(P27="Male",B27="Tvenndarleikur"),INDEX(Tvennd.kk!$A$3:$F$1025,MATCH(Skráningarblað!O27,Tvennd.kk!$D$3:$D$1025,0),6),IF(AND(P27="Female",B27="Einliðaleikur"),INDEX(Einl.kvk!$A$3:$F$1004,MATCH(Skráningarblað!O27,Einl.kvk!$D$3:$D$1004,0),6),IF(AND(P27="Female",B27="Tvíliðaleikur"),INDEX(Tvíl.kvk!$A$3:$F$1008,MATCH(Skráningarblað!O27,Tvíl.kvk!$D$3:$D$1008,0),6),IF(AND(P27="Female",B27="Tvenndarleikur"),INDEX(Tvennd.kvk!$A$3:$F$1009,MATCH(Skráningarblað!O27,Tvennd.kvk!$D$3:$D$1009,0),6),"")))))),0)</f>
        <v/>
      </c>
      <c r="T27" s="13" t="str">
        <f>IFERROR(INDEX(Leikmannaskrá!$A$2:$E$612,MATCH(A27,Leikmannaskrá!$A$2:$A$612,0),5),"")</f>
        <v/>
      </c>
      <c r="U27" s="29" t="str">
        <f t="shared" si="5"/>
        <v/>
      </c>
    </row>
    <row r="28" spans="1:21" x14ac:dyDescent="0.35">
      <c r="A28" s="28"/>
      <c r="B28" s="28"/>
      <c r="C28" s="28"/>
      <c r="D28" s="28"/>
      <c r="E28" s="28"/>
      <c r="F28" s="13" t="str">
        <f>IFERROR(INDEX(Leikmannaskrá!$A$2:$D$1171,MATCH(A28,Leikmannaskrá!$A$2:$A$1175,0),2),"")</f>
        <v/>
      </c>
      <c r="G28" s="13" t="str">
        <f>IFERROR(INDEX(Leikmannaskrá!$A$2:$D$1171,MATCH(A28,Leikmannaskrá!$A$2:$A$1175,0),4),"")</f>
        <v/>
      </c>
      <c r="H28" s="13" t="str">
        <f>IFERROR(INDEX(Leikmannaskrá!$A$2:$D$1171,MATCH(A28,Leikmannaskrá!$A$2:$A$1175,0),3),"")</f>
        <v/>
      </c>
      <c r="I28" s="13" t="str">
        <f>IFERROR(IF(AND(G28="Male",B28="Einliðaleikur"),INDEX(Einl.kk!$A$3:$F$1041,MATCH(Skráningarblað!F28,Einl.kk!$D$3:$D$1041,0),2),IF(AND(G28="Male",B28="Tvíliðaleikur"),INDEX(Tvíl.kk!$A$3:$F$1054,MATCH(Skráningarblað!F28,Tvíl.kk!$D$3:$D$1054,0),2),IF(AND(G28="Male",B28="Tvenndarleikur"),INDEX(Tvennd.kk!$A$3:$F$1025,MATCH(Skráningarblað!F28,Tvennd.kk!$D$3:$D$1025,0),2),IF(AND(G28="Female",B28="Einliðaleikur"),INDEX(Einl.kvk!$A$3:$F$1004,MATCH(Skráningarblað!F28,Einl.kvk!$D$3:$D$1004,0),2),IF(AND(G28="Female",B28="Tvíliðaleikur"),INDEX(Tvíl.kvk!$A$3:$F$1008,MATCH(Skráningarblað!F28,Tvíl.kvk!$D$3:$D$1008,0),2),IF(AND(G28="Female",B28="Tvenndarleikur"),INDEX(Tvennd.kvk!$A$3:$F$1009,MATCH(Skráningarblað!F28,Tvennd.kvk!$D$3:$D$1009,0),2),"")))))),"2. Deild")</f>
        <v/>
      </c>
      <c r="J28" s="13" t="str">
        <f t="shared" si="0"/>
        <v/>
      </c>
      <c r="K28" s="13" t="str">
        <f t="shared" si="1"/>
        <v/>
      </c>
      <c r="L28" s="13">
        <f t="shared" si="2"/>
        <v>0</v>
      </c>
      <c r="M28" s="13" t="str">
        <f t="shared" si="3"/>
        <v xml:space="preserve"> -  </v>
      </c>
      <c r="N28" s="13" t="str">
        <f>IFERROR(IF(AND(G28="Male",B28="Einliðaleikur"),INDEX(Einl.kk!$A$3:$F$1041,MATCH(Skráningarblað!F28,Einl.kk!$D$3:$D$1041,0),6),IF(AND(G28="Male",B28="Tvíliðaleikur"),INDEX(Tvíl.kk!$A$3:$F$1054,MATCH(Skráningarblað!F28,Tvíl.kk!$D$3:$D$1054,0),6),IF(AND(G28="Male",B28="Tvenndarleikur"),INDEX(Tvennd.kk!$A$3:$F$1025,MATCH(Skráningarblað!F28,Tvennd.kk!$D$3:$D$1025,0),6),IF(AND(G28="Female",B28="Einliðaleikur"),INDEX(Einl.kvk!$A$3:$F$1004,MATCH(Skráningarblað!F28,Einl.kvk!$D$3:$D$1004,0),6),IF(AND(G28="Female",B28="Tvíliðaleikur"),INDEX(Tvíl.kvk!$A$3:$F$1008,MATCH(Skráningarblað!F28,Tvíl.kvk!$D$3:$D$1008,0),6),IF(AND(G28="Female",B28="Tvenndarleikur"),INDEX(Tvennd.kvk!$A$3:$F$1009,MATCH(Skráningarblað!F28,Tvennd.kvk!$D$3:$D$1009,0),6),"")))))),0)</f>
        <v/>
      </c>
      <c r="O28" s="13" t="str">
        <f>IFERROR(IF(F28="","",IF(AND(NOT(B28="Einliðaleikur"),D28=""),"Partner Wanted",INDEX(Leikmannaskrá!$A$2:$D$1171,MATCH(D28,Leikmannaskrá!$A$2:$A$1175,0),2))),"")</f>
        <v/>
      </c>
      <c r="P28" s="13" t="str">
        <f>IFERROR(INDEX(Leikmannaskrá!$A$2:$D$1171,MATCH(D28,Leikmannaskrá!$A$2:$A$1175,0),4),"")</f>
        <v/>
      </c>
      <c r="Q28" s="13" t="str">
        <f>IFERROR(IF(AND(P28="Male",B28="Einliðaleikur"),INDEX(Einl.kk!$A$3:$F$1041,MATCH(Skráningarblað!O28,Einl.kk!$D$3:$D$1041,0),2),IF(AND(P28="Male",B28="Tvíliðaleikur"),INDEX(Tvíl.kk!$A$3:$F$1054,MATCH(Skráningarblað!O28,Tvíl.kk!$D$3:$D$1054,0),2),IF(AND(P28="Male",B28="Tvenndarleikur"),INDEX(Tvennd.kk!$A$3:$F$1025,MATCH(Skráningarblað!O28,Tvennd.kk!$D$3:$D$1025,0),2),IF(AND(P28="Female",B28="Einliðaleikur"),INDEX(Einl.kvk!$A$3:$F$1004,MATCH(Skráningarblað!O28,Einl.kvk!$D$3:$D$1004,0),2),IF(AND(P28="Female",B28="Tvíliðaleikur"),INDEX(Tvíl.kvk!$A$3:$F$1008,MATCH(Skráningarblað!O28,Tvíl.kvk!$D$3:$D$1008,0),2),IF(AND(P28="Female",B28="Tvenndarleikur"),INDEX(Tvennd.kvk!$A$3:$F$1009,MATCH(Skráningarblað!O28,Tvennd.kvk!$D$3:$D$1009,0),2),"")))))),"2. Deild")</f>
        <v/>
      </c>
      <c r="R28" s="13" t="str">
        <f t="shared" si="4"/>
        <v/>
      </c>
      <c r="S28" s="13" t="str">
        <f>IFERROR(IF(AND(P28="Male",B28="Einliðaleikur"),INDEX(Einl.kk!$A$3:$F$1041,MATCH(Skráningarblað!O28,Einl.kk!$D$3:$D$1041,0),6),IF(AND(P28="Male",B28="Tvíliðaleikur"),INDEX(Tvíl.kk!$A$3:$F$1054,MATCH(Skráningarblað!O28,Tvíl.kk!$D$3:$D$1054,0),6),IF(AND(P28="Male",B28="Tvenndarleikur"),INDEX(Tvennd.kk!$A$3:$F$1025,MATCH(Skráningarblað!O28,Tvennd.kk!$D$3:$D$1025,0),6),IF(AND(P28="Female",B28="Einliðaleikur"),INDEX(Einl.kvk!$A$3:$F$1004,MATCH(Skráningarblað!O28,Einl.kvk!$D$3:$D$1004,0),6),IF(AND(P28="Female",B28="Tvíliðaleikur"),INDEX(Tvíl.kvk!$A$3:$F$1008,MATCH(Skráningarblað!O28,Tvíl.kvk!$D$3:$D$1008,0),6),IF(AND(P28="Female",B28="Tvenndarleikur"),INDEX(Tvennd.kvk!$A$3:$F$1009,MATCH(Skráningarblað!O28,Tvennd.kvk!$D$3:$D$1009,0),6),"")))))),0)</f>
        <v/>
      </c>
      <c r="T28" s="13" t="str">
        <f>IFERROR(INDEX(Leikmannaskrá!$A$2:$E$612,MATCH(A28,Leikmannaskrá!$A$2:$A$612,0),5),"")</f>
        <v/>
      </c>
      <c r="U28" s="29" t="str">
        <f t="shared" si="5"/>
        <v/>
      </c>
    </row>
    <row r="29" spans="1:21" x14ac:dyDescent="0.35">
      <c r="A29" s="28"/>
      <c r="B29" s="28"/>
      <c r="C29" s="28"/>
      <c r="D29" s="28"/>
      <c r="E29" s="28"/>
      <c r="F29" s="13" t="str">
        <f>IFERROR(INDEX(Leikmannaskrá!$A$2:$D$1171,MATCH(A29,Leikmannaskrá!$A$2:$A$1175,0),2),"")</f>
        <v/>
      </c>
      <c r="G29" s="13" t="str">
        <f>IFERROR(INDEX(Leikmannaskrá!$A$2:$D$1171,MATCH(A29,Leikmannaskrá!$A$2:$A$1175,0),4),"")</f>
        <v/>
      </c>
      <c r="H29" s="13" t="str">
        <f>IFERROR(INDEX(Leikmannaskrá!$A$2:$D$1171,MATCH(A29,Leikmannaskrá!$A$2:$A$1175,0),3),"")</f>
        <v/>
      </c>
      <c r="I29" s="13" t="str">
        <f>IFERROR(IF(AND(G29="Male",B29="Einliðaleikur"),INDEX(Einl.kk!$A$3:$F$1041,MATCH(Skráningarblað!F29,Einl.kk!$D$3:$D$1041,0),2),IF(AND(G29="Male",B29="Tvíliðaleikur"),INDEX(Tvíl.kk!$A$3:$F$1054,MATCH(Skráningarblað!F29,Tvíl.kk!$D$3:$D$1054,0),2),IF(AND(G29="Male",B29="Tvenndarleikur"),INDEX(Tvennd.kk!$A$3:$F$1025,MATCH(Skráningarblað!F29,Tvennd.kk!$D$3:$D$1025,0),2),IF(AND(G29="Female",B29="Einliðaleikur"),INDEX(Einl.kvk!$A$3:$F$1004,MATCH(Skráningarblað!F29,Einl.kvk!$D$3:$D$1004,0),2),IF(AND(G29="Female",B29="Tvíliðaleikur"),INDEX(Tvíl.kvk!$A$3:$F$1008,MATCH(Skráningarblað!F29,Tvíl.kvk!$D$3:$D$1008,0),2),IF(AND(G29="Female",B29="Tvenndarleikur"),INDEX(Tvennd.kvk!$A$3:$F$1009,MATCH(Skráningarblað!F29,Tvennd.kvk!$D$3:$D$1009,0),2),"")))))),"2. Deild")</f>
        <v/>
      </c>
      <c r="J29" s="13" t="str">
        <f t="shared" si="0"/>
        <v/>
      </c>
      <c r="K29" s="13" t="str">
        <f t="shared" si="1"/>
        <v/>
      </c>
      <c r="L29" s="13">
        <f t="shared" si="2"/>
        <v>0</v>
      </c>
      <c r="M29" s="13" t="str">
        <f t="shared" si="3"/>
        <v xml:space="preserve"> -  </v>
      </c>
      <c r="N29" s="13" t="str">
        <f>IFERROR(IF(AND(G29="Male",B29="Einliðaleikur"),INDEX(Einl.kk!$A$3:$F$1041,MATCH(Skráningarblað!F29,Einl.kk!$D$3:$D$1041,0),6),IF(AND(G29="Male",B29="Tvíliðaleikur"),INDEX(Tvíl.kk!$A$3:$F$1054,MATCH(Skráningarblað!F29,Tvíl.kk!$D$3:$D$1054,0),6),IF(AND(G29="Male",B29="Tvenndarleikur"),INDEX(Tvennd.kk!$A$3:$F$1025,MATCH(Skráningarblað!F29,Tvennd.kk!$D$3:$D$1025,0),6),IF(AND(G29="Female",B29="Einliðaleikur"),INDEX(Einl.kvk!$A$3:$F$1004,MATCH(Skráningarblað!F29,Einl.kvk!$D$3:$D$1004,0),6),IF(AND(G29="Female",B29="Tvíliðaleikur"),INDEX(Tvíl.kvk!$A$3:$F$1008,MATCH(Skráningarblað!F29,Tvíl.kvk!$D$3:$D$1008,0),6),IF(AND(G29="Female",B29="Tvenndarleikur"),INDEX(Tvennd.kvk!$A$3:$F$1009,MATCH(Skráningarblað!F29,Tvennd.kvk!$D$3:$D$1009,0),6),"")))))),0)</f>
        <v/>
      </c>
      <c r="O29" s="13" t="str">
        <f>IFERROR(IF(F29="","",IF(AND(NOT(B29="Einliðaleikur"),D29=""),"Partner Wanted",INDEX(Leikmannaskrá!$A$2:$D$1171,MATCH(D29,Leikmannaskrá!$A$2:$A$1175,0),2))),"")</f>
        <v/>
      </c>
      <c r="P29" s="13" t="str">
        <f>IFERROR(INDEX(Leikmannaskrá!$A$2:$D$1171,MATCH(D29,Leikmannaskrá!$A$2:$A$1175,0),4),"")</f>
        <v/>
      </c>
      <c r="Q29" s="13" t="str">
        <f>IFERROR(IF(AND(P29="Male",B29="Einliðaleikur"),INDEX(Einl.kk!$A$3:$F$1041,MATCH(Skráningarblað!O29,Einl.kk!$D$3:$D$1041,0),2),IF(AND(P29="Male",B29="Tvíliðaleikur"),INDEX(Tvíl.kk!$A$3:$F$1054,MATCH(Skráningarblað!O29,Tvíl.kk!$D$3:$D$1054,0),2),IF(AND(P29="Male",B29="Tvenndarleikur"),INDEX(Tvennd.kk!$A$3:$F$1025,MATCH(Skráningarblað!O29,Tvennd.kk!$D$3:$D$1025,0),2),IF(AND(P29="Female",B29="Einliðaleikur"),INDEX(Einl.kvk!$A$3:$F$1004,MATCH(Skráningarblað!O29,Einl.kvk!$D$3:$D$1004,0),2),IF(AND(P29="Female",B29="Tvíliðaleikur"),INDEX(Tvíl.kvk!$A$3:$F$1008,MATCH(Skráningarblað!O29,Tvíl.kvk!$D$3:$D$1008,0),2),IF(AND(P29="Female",B29="Tvenndarleikur"),INDEX(Tvennd.kvk!$A$3:$F$1009,MATCH(Skráningarblað!O29,Tvennd.kvk!$D$3:$D$1009,0),2),"")))))),"2. Deild")</f>
        <v/>
      </c>
      <c r="R29" s="13" t="str">
        <f t="shared" si="4"/>
        <v/>
      </c>
      <c r="S29" s="13" t="str">
        <f>IFERROR(IF(AND(P29="Male",B29="Einliðaleikur"),INDEX(Einl.kk!$A$3:$F$1041,MATCH(Skráningarblað!O29,Einl.kk!$D$3:$D$1041,0),6),IF(AND(P29="Male",B29="Tvíliðaleikur"),INDEX(Tvíl.kk!$A$3:$F$1054,MATCH(Skráningarblað!O29,Tvíl.kk!$D$3:$D$1054,0),6),IF(AND(P29="Male",B29="Tvenndarleikur"),INDEX(Tvennd.kk!$A$3:$F$1025,MATCH(Skráningarblað!O29,Tvennd.kk!$D$3:$D$1025,0),6),IF(AND(P29="Female",B29="Einliðaleikur"),INDEX(Einl.kvk!$A$3:$F$1004,MATCH(Skráningarblað!O29,Einl.kvk!$D$3:$D$1004,0),6),IF(AND(P29="Female",B29="Tvíliðaleikur"),INDEX(Tvíl.kvk!$A$3:$F$1008,MATCH(Skráningarblað!O29,Tvíl.kvk!$D$3:$D$1008,0),6),IF(AND(P29="Female",B29="Tvenndarleikur"),INDEX(Tvennd.kvk!$A$3:$F$1009,MATCH(Skráningarblað!O29,Tvennd.kvk!$D$3:$D$1009,0),6),"")))))),0)</f>
        <v/>
      </c>
      <c r="T29" s="13" t="str">
        <f>IFERROR(INDEX(Leikmannaskrá!$A$2:$E$612,MATCH(A29,Leikmannaskrá!$A$2:$A$612,0),5),"")</f>
        <v/>
      </c>
      <c r="U29" s="29" t="str">
        <f t="shared" si="5"/>
        <v/>
      </c>
    </row>
    <row r="30" spans="1:21" x14ac:dyDescent="0.35">
      <c r="A30" s="28"/>
      <c r="B30" s="28"/>
      <c r="C30" s="28"/>
      <c r="D30" s="28"/>
      <c r="E30" s="28"/>
      <c r="F30" s="13" t="str">
        <f>IFERROR(INDEX(Leikmannaskrá!$A$2:$D$1171,MATCH(A30,Leikmannaskrá!$A$2:$A$1175,0),2),"")</f>
        <v/>
      </c>
      <c r="G30" s="13" t="str">
        <f>IFERROR(INDEX(Leikmannaskrá!$A$2:$D$1171,MATCH(A30,Leikmannaskrá!$A$2:$A$1175,0),4),"")</f>
        <v/>
      </c>
      <c r="H30" s="13" t="str">
        <f>IFERROR(INDEX(Leikmannaskrá!$A$2:$D$1171,MATCH(A30,Leikmannaskrá!$A$2:$A$1175,0),3),"")</f>
        <v/>
      </c>
      <c r="I30" s="13" t="str">
        <f>IFERROR(IF(AND(G30="Male",B30="Einliðaleikur"),INDEX(Einl.kk!$A$3:$F$1041,MATCH(Skráningarblað!F30,Einl.kk!$D$3:$D$1041,0),2),IF(AND(G30="Male",B30="Tvíliðaleikur"),INDEX(Tvíl.kk!$A$3:$F$1054,MATCH(Skráningarblað!F30,Tvíl.kk!$D$3:$D$1054,0),2),IF(AND(G30="Male",B30="Tvenndarleikur"),INDEX(Tvennd.kk!$A$3:$F$1025,MATCH(Skráningarblað!F30,Tvennd.kk!$D$3:$D$1025,0),2),IF(AND(G30="Female",B30="Einliðaleikur"),INDEX(Einl.kvk!$A$3:$F$1004,MATCH(Skráningarblað!F30,Einl.kvk!$D$3:$D$1004,0),2),IF(AND(G30="Female",B30="Tvíliðaleikur"),INDEX(Tvíl.kvk!$A$3:$F$1008,MATCH(Skráningarblað!F30,Tvíl.kvk!$D$3:$D$1008,0),2),IF(AND(G30="Female",B30="Tvenndarleikur"),INDEX(Tvennd.kvk!$A$3:$F$1009,MATCH(Skráningarblað!F30,Tvennd.kvk!$D$3:$D$1009,0),2),"")))))),"2. Deild")</f>
        <v/>
      </c>
      <c r="J30" s="13" t="str">
        <f t="shared" si="0"/>
        <v/>
      </c>
      <c r="K30" s="13" t="str">
        <f t="shared" si="1"/>
        <v/>
      </c>
      <c r="L30" s="13">
        <f t="shared" si="2"/>
        <v>0</v>
      </c>
      <c r="M30" s="13" t="str">
        <f t="shared" si="3"/>
        <v xml:space="preserve"> -  </v>
      </c>
      <c r="N30" s="13" t="str">
        <f>IFERROR(IF(AND(G30="Male",B30="Einliðaleikur"),INDEX(Einl.kk!$A$3:$F$1041,MATCH(Skráningarblað!F30,Einl.kk!$D$3:$D$1041,0),6),IF(AND(G30="Male",B30="Tvíliðaleikur"),INDEX(Tvíl.kk!$A$3:$F$1054,MATCH(Skráningarblað!F30,Tvíl.kk!$D$3:$D$1054,0),6),IF(AND(G30="Male",B30="Tvenndarleikur"),INDEX(Tvennd.kk!$A$3:$F$1025,MATCH(Skráningarblað!F30,Tvennd.kk!$D$3:$D$1025,0),6),IF(AND(G30="Female",B30="Einliðaleikur"),INDEX(Einl.kvk!$A$3:$F$1004,MATCH(Skráningarblað!F30,Einl.kvk!$D$3:$D$1004,0),6),IF(AND(G30="Female",B30="Tvíliðaleikur"),INDEX(Tvíl.kvk!$A$3:$F$1008,MATCH(Skráningarblað!F30,Tvíl.kvk!$D$3:$D$1008,0),6),IF(AND(G30="Female",B30="Tvenndarleikur"),INDEX(Tvennd.kvk!$A$3:$F$1009,MATCH(Skráningarblað!F30,Tvennd.kvk!$D$3:$D$1009,0),6),"")))))),0)</f>
        <v/>
      </c>
      <c r="O30" s="13" t="str">
        <f>IFERROR(IF(F30="","",IF(AND(NOT(B30="Einliðaleikur"),D30=""),"Partner Wanted",INDEX(Leikmannaskrá!$A$2:$D$1171,MATCH(D30,Leikmannaskrá!$A$2:$A$1175,0),2))),"")</f>
        <v/>
      </c>
      <c r="P30" s="13" t="str">
        <f>IFERROR(INDEX(Leikmannaskrá!$A$2:$D$1171,MATCH(D30,Leikmannaskrá!$A$2:$A$1175,0),4),"")</f>
        <v/>
      </c>
      <c r="Q30" s="13" t="str">
        <f>IFERROR(IF(AND(P30="Male",B30="Einliðaleikur"),INDEX(Einl.kk!$A$3:$F$1041,MATCH(Skráningarblað!O30,Einl.kk!$D$3:$D$1041,0),2),IF(AND(P30="Male",B30="Tvíliðaleikur"),INDEX(Tvíl.kk!$A$3:$F$1054,MATCH(Skráningarblað!O30,Tvíl.kk!$D$3:$D$1054,0),2),IF(AND(P30="Male",B30="Tvenndarleikur"),INDEX(Tvennd.kk!$A$3:$F$1025,MATCH(Skráningarblað!O30,Tvennd.kk!$D$3:$D$1025,0),2),IF(AND(P30="Female",B30="Einliðaleikur"),INDEX(Einl.kvk!$A$3:$F$1004,MATCH(Skráningarblað!O30,Einl.kvk!$D$3:$D$1004,0),2),IF(AND(P30="Female",B30="Tvíliðaleikur"),INDEX(Tvíl.kvk!$A$3:$F$1008,MATCH(Skráningarblað!O30,Tvíl.kvk!$D$3:$D$1008,0),2),IF(AND(P30="Female",B30="Tvenndarleikur"),INDEX(Tvennd.kvk!$A$3:$F$1009,MATCH(Skráningarblað!O30,Tvennd.kvk!$D$3:$D$1009,0),2),"")))))),"2. Deild")</f>
        <v/>
      </c>
      <c r="R30" s="13" t="str">
        <f t="shared" si="4"/>
        <v/>
      </c>
      <c r="S30" s="13" t="str">
        <f>IFERROR(IF(AND(P30="Male",B30="Einliðaleikur"),INDEX(Einl.kk!$A$3:$F$1041,MATCH(Skráningarblað!O30,Einl.kk!$D$3:$D$1041,0),6),IF(AND(P30="Male",B30="Tvíliðaleikur"),INDEX(Tvíl.kk!$A$3:$F$1054,MATCH(Skráningarblað!O30,Tvíl.kk!$D$3:$D$1054,0),6),IF(AND(P30="Male",B30="Tvenndarleikur"),INDEX(Tvennd.kk!$A$3:$F$1025,MATCH(Skráningarblað!O30,Tvennd.kk!$D$3:$D$1025,0),6),IF(AND(P30="Female",B30="Einliðaleikur"),INDEX(Einl.kvk!$A$3:$F$1004,MATCH(Skráningarblað!O30,Einl.kvk!$D$3:$D$1004,0),6),IF(AND(P30="Female",B30="Tvíliðaleikur"),INDEX(Tvíl.kvk!$A$3:$F$1008,MATCH(Skráningarblað!O30,Tvíl.kvk!$D$3:$D$1008,0),6),IF(AND(P30="Female",B30="Tvenndarleikur"),INDEX(Tvennd.kvk!$A$3:$F$1009,MATCH(Skráningarblað!O30,Tvennd.kvk!$D$3:$D$1009,0),6),"")))))),0)</f>
        <v/>
      </c>
      <c r="T30" s="13" t="str">
        <f>IFERROR(INDEX(Leikmannaskrá!$A$2:$E$612,MATCH(A30,Leikmannaskrá!$A$2:$A$612,0),5),"")</f>
        <v/>
      </c>
      <c r="U30" s="29" t="str">
        <f t="shared" si="5"/>
        <v/>
      </c>
    </row>
    <row r="31" spans="1:21" x14ac:dyDescent="0.35">
      <c r="A31" s="28"/>
      <c r="B31" s="28"/>
      <c r="C31" s="28"/>
      <c r="D31" s="28"/>
      <c r="E31" s="28"/>
      <c r="F31" s="13" t="str">
        <f>IFERROR(INDEX(Leikmannaskrá!$A$2:$D$1171,MATCH(A31,Leikmannaskrá!$A$2:$A$1175,0),2),"")</f>
        <v/>
      </c>
      <c r="G31" s="13" t="str">
        <f>IFERROR(INDEX(Leikmannaskrá!$A$2:$D$1171,MATCH(A31,Leikmannaskrá!$A$2:$A$1175,0),4),"")</f>
        <v/>
      </c>
      <c r="H31" s="13" t="str">
        <f>IFERROR(INDEX(Leikmannaskrá!$A$2:$D$1171,MATCH(A31,Leikmannaskrá!$A$2:$A$1175,0),3),"")</f>
        <v/>
      </c>
      <c r="I31" s="13" t="str">
        <f>IFERROR(IF(AND(G31="Male",B31="Einliðaleikur"),INDEX(Einl.kk!$A$3:$F$1041,MATCH(Skráningarblað!F31,Einl.kk!$D$3:$D$1041,0),2),IF(AND(G31="Male",B31="Tvíliðaleikur"),INDEX(Tvíl.kk!$A$3:$F$1054,MATCH(Skráningarblað!F31,Tvíl.kk!$D$3:$D$1054,0),2),IF(AND(G31="Male",B31="Tvenndarleikur"),INDEX(Tvennd.kk!$A$3:$F$1025,MATCH(Skráningarblað!F31,Tvennd.kk!$D$3:$D$1025,0),2),IF(AND(G31="Female",B31="Einliðaleikur"),INDEX(Einl.kvk!$A$3:$F$1004,MATCH(Skráningarblað!F31,Einl.kvk!$D$3:$D$1004,0),2),IF(AND(G31="Female",B31="Tvíliðaleikur"),INDEX(Tvíl.kvk!$A$3:$F$1008,MATCH(Skráningarblað!F31,Tvíl.kvk!$D$3:$D$1008,0),2),IF(AND(G31="Female",B31="Tvenndarleikur"),INDEX(Tvennd.kvk!$A$3:$F$1009,MATCH(Skráningarblað!F31,Tvennd.kvk!$D$3:$D$1009,0),2),"")))))),"2. Deild")</f>
        <v/>
      </c>
      <c r="J31" s="13" t="str">
        <f t="shared" si="0"/>
        <v/>
      </c>
      <c r="K31" s="13" t="str">
        <f t="shared" si="1"/>
        <v/>
      </c>
      <c r="L31" s="13">
        <f t="shared" si="2"/>
        <v>0</v>
      </c>
      <c r="M31" s="13" t="str">
        <f t="shared" si="3"/>
        <v xml:space="preserve"> -  </v>
      </c>
      <c r="N31" s="13" t="str">
        <f>IFERROR(IF(AND(G31="Male",B31="Einliðaleikur"),INDEX(Einl.kk!$A$3:$F$1041,MATCH(Skráningarblað!F31,Einl.kk!$D$3:$D$1041,0),6),IF(AND(G31="Male",B31="Tvíliðaleikur"),INDEX(Tvíl.kk!$A$3:$F$1054,MATCH(Skráningarblað!F31,Tvíl.kk!$D$3:$D$1054,0),6),IF(AND(G31="Male",B31="Tvenndarleikur"),INDEX(Tvennd.kk!$A$3:$F$1025,MATCH(Skráningarblað!F31,Tvennd.kk!$D$3:$D$1025,0),6),IF(AND(G31="Female",B31="Einliðaleikur"),INDEX(Einl.kvk!$A$3:$F$1004,MATCH(Skráningarblað!F31,Einl.kvk!$D$3:$D$1004,0),6),IF(AND(G31="Female",B31="Tvíliðaleikur"),INDEX(Tvíl.kvk!$A$3:$F$1008,MATCH(Skráningarblað!F31,Tvíl.kvk!$D$3:$D$1008,0),6),IF(AND(G31="Female",B31="Tvenndarleikur"),INDEX(Tvennd.kvk!$A$3:$F$1009,MATCH(Skráningarblað!F31,Tvennd.kvk!$D$3:$D$1009,0),6),"")))))),0)</f>
        <v/>
      </c>
      <c r="O31" s="13" t="str">
        <f>IFERROR(IF(F31="","",IF(AND(NOT(B31="Einliðaleikur"),D31=""),"Partner Wanted",INDEX(Leikmannaskrá!$A$2:$D$1171,MATCH(D31,Leikmannaskrá!$A$2:$A$1175,0),2))),"")</f>
        <v/>
      </c>
      <c r="P31" s="13" t="str">
        <f>IFERROR(INDEX(Leikmannaskrá!$A$2:$D$1171,MATCH(D31,Leikmannaskrá!$A$2:$A$1175,0),4),"")</f>
        <v/>
      </c>
      <c r="Q31" s="13" t="str">
        <f>IFERROR(IF(AND(P31="Male",B31="Einliðaleikur"),INDEX(Einl.kk!$A$3:$F$1041,MATCH(Skráningarblað!O31,Einl.kk!$D$3:$D$1041,0),2),IF(AND(P31="Male",B31="Tvíliðaleikur"),INDEX(Tvíl.kk!$A$3:$F$1054,MATCH(Skráningarblað!O31,Tvíl.kk!$D$3:$D$1054,0),2),IF(AND(P31="Male",B31="Tvenndarleikur"),INDEX(Tvennd.kk!$A$3:$F$1025,MATCH(Skráningarblað!O31,Tvennd.kk!$D$3:$D$1025,0),2),IF(AND(P31="Female",B31="Einliðaleikur"),INDEX(Einl.kvk!$A$3:$F$1004,MATCH(Skráningarblað!O31,Einl.kvk!$D$3:$D$1004,0),2),IF(AND(P31="Female",B31="Tvíliðaleikur"),INDEX(Tvíl.kvk!$A$3:$F$1008,MATCH(Skráningarblað!O31,Tvíl.kvk!$D$3:$D$1008,0),2),IF(AND(P31="Female",B31="Tvenndarleikur"),INDEX(Tvennd.kvk!$A$3:$F$1009,MATCH(Skráningarblað!O31,Tvennd.kvk!$D$3:$D$1009,0),2),"")))))),"2. Deild")</f>
        <v/>
      </c>
      <c r="R31" s="13" t="str">
        <f t="shared" si="4"/>
        <v/>
      </c>
      <c r="S31" s="13" t="str">
        <f>IFERROR(IF(AND(P31="Male",B31="Einliðaleikur"),INDEX(Einl.kk!$A$3:$F$1041,MATCH(Skráningarblað!O31,Einl.kk!$D$3:$D$1041,0),6),IF(AND(P31="Male",B31="Tvíliðaleikur"),INDEX(Tvíl.kk!$A$3:$F$1054,MATCH(Skráningarblað!O31,Tvíl.kk!$D$3:$D$1054,0),6),IF(AND(P31="Male",B31="Tvenndarleikur"),INDEX(Tvennd.kk!$A$3:$F$1025,MATCH(Skráningarblað!O31,Tvennd.kk!$D$3:$D$1025,0),6),IF(AND(P31="Female",B31="Einliðaleikur"),INDEX(Einl.kvk!$A$3:$F$1004,MATCH(Skráningarblað!O31,Einl.kvk!$D$3:$D$1004,0),6),IF(AND(P31="Female",B31="Tvíliðaleikur"),INDEX(Tvíl.kvk!$A$3:$F$1008,MATCH(Skráningarblað!O31,Tvíl.kvk!$D$3:$D$1008,0),6),IF(AND(P31="Female",B31="Tvenndarleikur"),INDEX(Tvennd.kvk!$A$3:$F$1009,MATCH(Skráningarblað!O31,Tvennd.kvk!$D$3:$D$1009,0),6),"")))))),0)</f>
        <v/>
      </c>
      <c r="T31" s="13" t="str">
        <f>IFERROR(INDEX(Leikmannaskrá!$A$2:$E$612,MATCH(A31,Leikmannaskrá!$A$2:$A$612,0),5),"")</f>
        <v/>
      </c>
      <c r="U31" s="29" t="str">
        <f t="shared" si="5"/>
        <v/>
      </c>
    </row>
    <row r="32" spans="1:21" x14ac:dyDescent="0.35">
      <c r="A32" s="28"/>
      <c r="B32" s="28"/>
      <c r="C32" s="28"/>
      <c r="D32" s="28"/>
      <c r="E32" s="28"/>
      <c r="F32" s="13" t="str">
        <f>IFERROR(INDEX(Leikmannaskrá!$A$2:$D$1171,MATCH(A32,Leikmannaskrá!$A$2:$A$1175,0),2),"")</f>
        <v/>
      </c>
      <c r="G32" s="13" t="str">
        <f>IFERROR(INDEX(Leikmannaskrá!$A$2:$D$1171,MATCH(A32,Leikmannaskrá!$A$2:$A$1175,0),4),"")</f>
        <v/>
      </c>
      <c r="H32" s="13" t="str">
        <f>IFERROR(INDEX(Leikmannaskrá!$A$2:$D$1171,MATCH(A32,Leikmannaskrá!$A$2:$A$1175,0),3),"")</f>
        <v/>
      </c>
      <c r="I32" s="13" t="str">
        <f>IFERROR(IF(AND(G32="Male",B32="Einliðaleikur"),INDEX(Einl.kk!$A$3:$F$1041,MATCH(Skráningarblað!F32,Einl.kk!$D$3:$D$1041,0),2),IF(AND(G32="Male",B32="Tvíliðaleikur"),INDEX(Tvíl.kk!$A$3:$F$1054,MATCH(Skráningarblað!F32,Tvíl.kk!$D$3:$D$1054,0),2),IF(AND(G32="Male",B32="Tvenndarleikur"),INDEX(Tvennd.kk!$A$3:$F$1025,MATCH(Skráningarblað!F32,Tvennd.kk!$D$3:$D$1025,0),2),IF(AND(G32="Female",B32="Einliðaleikur"),INDEX(Einl.kvk!$A$3:$F$1004,MATCH(Skráningarblað!F32,Einl.kvk!$D$3:$D$1004,0),2),IF(AND(G32="Female",B32="Tvíliðaleikur"),INDEX(Tvíl.kvk!$A$3:$F$1008,MATCH(Skráningarblað!F32,Tvíl.kvk!$D$3:$D$1008,0),2),IF(AND(G32="Female",B32="Tvenndarleikur"),INDEX(Tvennd.kvk!$A$3:$F$1009,MATCH(Skráningarblað!F32,Tvennd.kvk!$D$3:$D$1009,0),2),"")))))),"2. Deild")</f>
        <v/>
      </c>
      <c r="J32" s="13" t="str">
        <f t="shared" si="0"/>
        <v/>
      </c>
      <c r="K32" s="13" t="str">
        <f t="shared" si="1"/>
        <v/>
      </c>
      <c r="L32" s="13">
        <f t="shared" si="2"/>
        <v>0</v>
      </c>
      <c r="M32" s="13" t="str">
        <f t="shared" si="3"/>
        <v xml:space="preserve"> -  </v>
      </c>
      <c r="N32" s="13" t="str">
        <f>IFERROR(IF(AND(G32="Male",B32="Einliðaleikur"),INDEX(Einl.kk!$A$3:$F$1041,MATCH(Skráningarblað!F32,Einl.kk!$D$3:$D$1041,0),6),IF(AND(G32="Male",B32="Tvíliðaleikur"),INDEX(Tvíl.kk!$A$3:$F$1054,MATCH(Skráningarblað!F32,Tvíl.kk!$D$3:$D$1054,0),6),IF(AND(G32="Male",B32="Tvenndarleikur"),INDEX(Tvennd.kk!$A$3:$F$1025,MATCH(Skráningarblað!F32,Tvennd.kk!$D$3:$D$1025,0),6),IF(AND(G32="Female",B32="Einliðaleikur"),INDEX(Einl.kvk!$A$3:$F$1004,MATCH(Skráningarblað!F32,Einl.kvk!$D$3:$D$1004,0),6),IF(AND(G32="Female",B32="Tvíliðaleikur"),INDEX(Tvíl.kvk!$A$3:$F$1008,MATCH(Skráningarblað!F32,Tvíl.kvk!$D$3:$D$1008,0),6),IF(AND(G32="Female",B32="Tvenndarleikur"),INDEX(Tvennd.kvk!$A$3:$F$1009,MATCH(Skráningarblað!F32,Tvennd.kvk!$D$3:$D$1009,0),6),"")))))),0)</f>
        <v/>
      </c>
      <c r="O32" s="13" t="str">
        <f>IFERROR(IF(F32="","",IF(AND(NOT(B32="Einliðaleikur"),D32=""),"Partner Wanted",INDEX(Leikmannaskrá!$A$2:$D$1171,MATCH(D32,Leikmannaskrá!$A$2:$A$1175,0),2))),"")</f>
        <v/>
      </c>
      <c r="P32" s="13" t="str">
        <f>IFERROR(INDEX(Leikmannaskrá!$A$2:$D$1171,MATCH(D32,Leikmannaskrá!$A$2:$A$1175,0),4),"")</f>
        <v/>
      </c>
      <c r="Q32" s="13" t="str">
        <f>IFERROR(IF(AND(P32="Male",B32="Einliðaleikur"),INDEX(Einl.kk!$A$3:$F$1041,MATCH(Skráningarblað!O32,Einl.kk!$D$3:$D$1041,0),2),IF(AND(P32="Male",B32="Tvíliðaleikur"),INDEX(Tvíl.kk!$A$3:$F$1054,MATCH(Skráningarblað!O32,Tvíl.kk!$D$3:$D$1054,0),2),IF(AND(P32="Male",B32="Tvenndarleikur"),INDEX(Tvennd.kk!$A$3:$F$1025,MATCH(Skráningarblað!O32,Tvennd.kk!$D$3:$D$1025,0),2),IF(AND(P32="Female",B32="Einliðaleikur"),INDEX(Einl.kvk!$A$3:$F$1004,MATCH(Skráningarblað!O32,Einl.kvk!$D$3:$D$1004,0),2),IF(AND(P32="Female",B32="Tvíliðaleikur"),INDEX(Tvíl.kvk!$A$3:$F$1008,MATCH(Skráningarblað!O32,Tvíl.kvk!$D$3:$D$1008,0),2),IF(AND(P32="Female",B32="Tvenndarleikur"),INDEX(Tvennd.kvk!$A$3:$F$1009,MATCH(Skráningarblað!O32,Tvennd.kvk!$D$3:$D$1009,0),2),"")))))),"2. Deild")</f>
        <v/>
      </c>
      <c r="R32" s="13" t="str">
        <f t="shared" si="4"/>
        <v/>
      </c>
      <c r="S32" s="13" t="str">
        <f>IFERROR(IF(AND(P32="Male",B32="Einliðaleikur"),INDEX(Einl.kk!$A$3:$F$1041,MATCH(Skráningarblað!O32,Einl.kk!$D$3:$D$1041,0),6),IF(AND(P32="Male",B32="Tvíliðaleikur"),INDEX(Tvíl.kk!$A$3:$F$1054,MATCH(Skráningarblað!O32,Tvíl.kk!$D$3:$D$1054,0),6),IF(AND(P32="Male",B32="Tvenndarleikur"),INDEX(Tvennd.kk!$A$3:$F$1025,MATCH(Skráningarblað!O32,Tvennd.kk!$D$3:$D$1025,0),6),IF(AND(P32="Female",B32="Einliðaleikur"),INDEX(Einl.kvk!$A$3:$F$1004,MATCH(Skráningarblað!O32,Einl.kvk!$D$3:$D$1004,0),6),IF(AND(P32="Female",B32="Tvíliðaleikur"),INDEX(Tvíl.kvk!$A$3:$F$1008,MATCH(Skráningarblað!O32,Tvíl.kvk!$D$3:$D$1008,0),6),IF(AND(P32="Female",B32="Tvenndarleikur"),INDEX(Tvennd.kvk!$A$3:$F$1009,MATCH(Skráningarblað!O32,Tvennd.kvk!$D$3:$D$1009,0),6),"")))))),0)</f>
        <v/>
      </c>
      <c r="T32" s="13" t="str">
        <f>IFERROR(INDEX(Leikmannaskrá!$A$2:$E$612,MATCH(A32,Leikmannaskrá!$A$2:$A$612,0),5),"")</f>
        <v/>
      </c>
      <c r="U32" s="29" t="str">
        <f t="shared" si="5"/>
        <v/>
      </c>
    </row>
    <row r="33" spans="1:21" x14ac:dyDescent="0.35">
      <c r="A33" s="28"/>
      <c r="B33" s="28"/>
      <c r="C33" s="28"/>
      <c r="D33" s="28"/>
      <c r="E33" s="28"/>
      <c r="F33" s="13" t="str">
        <f>IFERROR(INDEX(Leikmannaskrá!$A$2:$D$1171,MATCH(A33,Leikmannaskrá!$A$2:$A$1175,0),2),"")</f>
        <v/>
      </c>
      <c r="G33" s="13" t="str">
        <f>IFERROR(INDEX(Leikmannaskrá!$A$2:$D$1171,MATCH(A33,Leikmannaskrá!$A$2:$A$1175,0),4),"")</f>
        <v/>
      </c>
      <c r="H33" s="13" t="str">
        <f>IFERROR(INDEX(Leikmannaskrá!$A$2:$D$1171,MATCH(A33,Leikmannaskrá!$A$2:$A$1175,0),3),"")</f>
        <v/>
      </c>
      <c r="I33" s="13" t="str">
        <f>IFERROR(IF(AND(G33="Male",B33="Einliðaleikur"),INDEX(Einl.kk!$A$3:$F$1041,MATCH(Skráningarblað!F33,Einl.kk!$D$3:$D$1041,0),2),IF(AND(G33="Male",B33="Tvíliðaleikur"),INDEX(Tvíl.kk!$A$3:$F$1054,MATCH(Skráningarblað!F33,Tvíl.kk!$D$3:$D$1054,0),2),IF(AND(G33="Male",B33="Tvenndarleikur"),INDEX(Tvennd.kk!$A$3:$F$1025,MATCH(Skráningarblað!F33,Tvennd.kk!$D$3:$D$1025,0),2),IF(AND(G33="Female",B33="Einliðaleikur"),INDEX(Einl.kvk!$A$3:$F$1004,MATCH(Skráningarblað!F33,Einl.kvk!$D$3:$D$1004,0),2),IF(AND(G33="Female",B33="Tvíliðaleikur"),INDEX(Tvíl.kvk!$A$3:$F$1008,MATCH(Skráningarblað!F33,Tvíl.kvk!$D$3:$D$1008,0),2),IF(AND(G33="Female",B33="Tvenndarleikur"),INDEX(Tvennd.kvk!$A$3:$F$1009,MATCH(Skráningarblað!F33,Tvennd.kvk!$D$3:$D$1009,0),2),"")))))),"2. Deild")</f>
        <v/>
      </c>
      <c r="J33" s="13" t="str">
        <f t="shared" si="0"/>
        <v/>
      </c>
      <c r="K33" s="13" t="str">
        <f t="shared" si="1"/>
        <v/>
      </c>
      <c r="L33" s="13">
        <f t="shared" si="2"/>
        <v>0</v>
      </c>
      <c r="M33" s="13" t="str">
        <f t="shared" si="3"/>
        <v xml:space="preserve"> -  </v>
      </c>
      <c r="N33" s="13" t="str">
        <f>IFERROR(IF(AND(G33="Male",B33="Einliðaleikur"),INDEX(Einl.kk!$A$3:$F$1041,MATCH(Skráningarblað!F33,Einl.kk!$D$3:$D$1041,0),6),IF(AND(G33="Male",B33="Tvíliðaleikur"),INDEX(Tvíl.kk!$A$3:$F$1054,MATCH(Skráningarblað!F33,Tvíl.kk!$D$3:$D$1054,0),6),IF(AND(G33="Male",B33="Tvenndarleikur"),INDEX(Tvennd.kk!$A$3:$F$1025,MATCH(Skráningarblað!F33,Tvennd.kk!$D$3:$D$1025,0),6),IF(AND(G33="Female",B33="Einliðaleikur"),INDEX(Einl.kvk!$A$3:$F$1004,MATCH(Skráningarblað!F33,Einl.kvk!$D$3:$D$1004,0),6),IF(AND(G33="Female",B33="Tvíliðaleikur"),INDEX(Tvíl.kvk!$A$3:$F$1008,MATCH(Skráningarblað!F33,Tvíl.kvk!$D$3:$D$1008,0),6),IF(AND(G33="Female",B33="Tvenndarleikur"),INDEX(Tvennd.kvk!$A$3:$F$1009,MATCH(Skráningarblað!F33,Tvennd.kvk!$D$3:$D$1009,0),6),"")))))),0)</f>
        <v/>
      </c>
      <c r="O33" s="13" t="str">
        <f>IFERROR(IF(F33="","",IF(AND(NOT(B33="Einliðaleikur"),D33=""),"Partner Wanted",INDEX(Leikmannaskrá!$A$2:$D$1171,MATCH(D33,Leikmannaskrá!$A$2:$A$1175,0),2))),"")</f>
        <v/>
      </c>
      <c r="P33" s="13" t="str">
        <f>IFERROR(INDEX(Leikmannaskrá!$A$2:$D$1171,MATCH(D33,Leikmannaskrá!$A$2:$A$1175,0),4),"")</f>
        <v/>
      </c>
      <c r="Q33" s="13" t="str">
        <f>IFERROR(IF(AND(P33="Male",B33="Einliðaleikur"),INDEX(Einl.kk!$A$3:$F$1041,MATCH(Skráningarblað!O33,Einl.kk!$D$3:$D$1041,0),2),IF(AND(P33="Male",B33="Tvíliðaleikur"),INDEX(Tvíl.kk!$A$3:$F$1054,MATCH(Skráningarblað!O33,Tvíl.kk!$D$3:$D$1054,0),2),IF(AND(P33="Male",B33="Tvenndarleikur"),INDEX(Tvennd.kk!$A$3:$F$1025,MATCH(Skráningarblað!O33,Tvennd.kk!$D$3:$D$1025,0),2),IF(AND(P33="Female",B33="Einliðaleikur"),INDEX(Einl.kvk!$A$3:$F$1004,MATCH(Skráningarblað!O33,Einl.kvk!$D$3:$D$1004,0),2),IF(AND(P33="Female",B33="Tvíliðaleikur"),INDEX(Tvíl.kvk!$A$3:$F$1008,MATCH(Skráningarblað!O33,Tvíl.kvk!$D$3:$D$1008,0),2),IF(AND(P33="Female",B33="Tvenndarleikur"),INDEX(Tvennd.kvk!$A$3:$F$1009,MATCH(Skráningarblað!O33,Tvennd.kvk!$D$3:$D$1009,0),2),"")))))),"2. Deild")</f>
        <v/>
      </c>
      <c r="R33" s="13" t="str">
        <f t="shared" si="4"/>
        <v/>
      </c>
      <c r="S33" s="13" t="str">
        <f>IFERROR(IF(AND(P33="Male",B33="Einliðaleikur"),INDEX(Einl.kk!$A$3:$F$1041,MATCH(Skráningarblað!O33,Einl.kk!$D$3:$D$1041,0),6),IF(AND(P33="Male",B33="Tvíliðaleikur"),INDEX(Tvíl.kk!$A$3:$F$1054,MATCH(Skráningarblað!O33,Tvíl.kk!$D$3:$D$1054,0),6),IF(AND(P33="Male",B33="Tvenndarleikur"),INDEX(Tvennd.kk!$A$3:$F$1025,MATCH(Skráningarblað!O33,Tvennd.kk!$D$3:$D$1025,0),6),IF(AND(P33="Female",B33="Einliðaleikur"),INDEX(Einl.kvk!$A$3:$F$1004,MATCH(Skráningarblað!O33,Einl.kvk!$D$3:$D$1004,0),6),IF(AND(P33="Female",B33="Tvíliðaleikur"),INDEX(Tvíl.kvk!$A$3:$F$1008,MATCH(Skráningarblað!O33,Tvíl.kvk!$D$3:$D$1008,0),6),IF(AND(P33="Female",B33="Tvenndarleikur"),INDEX(Tvennd.kvk!$A$3:$F$1009,MATCH(Skráningarblað!O33,Tvennd.kvk!$D$3:$D$1009,0),6),"")))))),0)</f>
        <v/>
      </c>
      <c r="T33" s="13" t="str">
        <f>IFERROR(INDEX(Leikmannaskrá!$A$2:$E$612,MATCH(A33,Leikmannaskrá!$A$2:$A$612,0),5),"")</f>
        <v/>
      </c>
      <c r="U33" s="29" t="str">
        <f t="shared" si="5"/>
        <v/>
      </c>
    </row>
    <row r="34" spans="1:21" x14ac:dyDescent="0.35">
      <c r="A34" s="28"/>
      <c r="B34" s="28"/>
      <c r="C34" s="28"/>
      <c r="D34" s="28"/>
      <c r="E34" s="28"/>
      <c r="F34" s="13" t="str">
        <f>IFERROR(INDEX(Leikmannaskrá!$A$2:$D$1171,MATCH(A34,Leikmannaskrá!$A$2:$A$1175,0),2),"")</f>
        <v/>
      </c>
      <c r="G34" s="13" t="str">
        <f>IFERROR(INDEX(Leikmannaskrá!$A$2:$D$1171,MATCH(A34,Leikmannaskrá!$A$2:$A$1175,0),4),"")</f>
        <v/>
      </c>
      <c r="H34" s="13" t="str">
        <f>IFERROR(INDEX(Leikmannaskrá!$A$2:$D$1171,MATCH(A34,Leikmannaskrá!$A$2:$A$1175,0),3),"")</f>
        <v/>
      </c>
      <c r="I34" s="13" t="str">
        <f>IFERROR(IF(AND(G34="Male",B34="Einliðaleikur"),INDEX(Einl.kk!$A$3:$F$1041,MATCH(Skráningarblað!F34,Einl.kk!$D$3:$D$1041,0),2),IF(AND(G34="Male",B34="Tvíliðaleikur"),INDEX(Tvíl.kk!$A$3:$F$1054,MATCH(Skráningarblað!F34,Tvíl.kk!$D$3:$D$1054,0),2),IF(AND(G34="Male",B34="Tvenndarleikur"),INDEX(Tvennd.kk!$A$3:$F$1025,MATCH(Skráningarblað!F34,Tvennd.kk!$D$3:$D$1025,0),2),IF(AND(G34="Female",B34="Einliðaleikur"),INDEX(Einl.kvk!$A$3:$F$1004,MATCH(Skráningarblað!F34,Einl.kvk!$D$3:$D$1004,0),2),IF(AND(G34="Female",B34="Tvíliðaleikur"),INDEX(Tvíl.kvk!$A$3:$F$1008,MATCH(Skráningarblað!F34,Tvíl.kvk!$D$3:$D$1008,0),2),IF(AND(G34="Female",B34="Tvenndarleikur"),INDEX(Tvennd.kvk!$A$3:$F$1009,MATCH(Skráningarblað!F34,Tvennd.kvk!$D$3:$D$1009,0),2),"")))))),"2. Deild")</f>
        <v/>
      </c>
      <c r="J34" s="13" t="str">
        <f t="shared" si="0"/>
        <v/>
      </c>
      <c r="K34" s="13" t="str">
        <f t="shared" si="1"/>
        <v/>
      </c>
      <c r="L34" s="13">
        <f t="shared" si="2"/>
        <v>0</v>
      </c>
      <c r="M34" s="13" t="str">
        <f t="shared" si="3"/>
        <v xml:space="preserve"> -  </v>
      </c>
      <c r="N34" s="13" t="str">
        <f>IFERROR(IF(AND(G34="Male",B34="Einliðaleikur"),INDEX(Einl.kk!$A$3:$F$1041,MATCH(Skráningarblað!F34,Einl.kk!$D$3:$D$1041,0),6),IF(AND(G34="Male",B34="Tvíliðaleikur"),INDEX(Tvíl.kk!$A$3:$F$1054,MATCH(Skráningarblað!F34,Tvíl.kk!$D$3:$D$1054,0),6),IF(AND(G34="Male",B34="Tvenndarleikur"),INDEX(Tvennd.kk!$A$3:$F$1025,MATCH(Skráningarblað!F34,Tvennd.kk!$D$3:$D$1025,0),6),IF(AND(G34="Female",B34="Einliðaleikur"),INDEX(Einl.kvk!$A$3:$F$1004,MATCH(Skráningarblað!F34,Einl.kvk!$D$3:$D$1004,0),6),IF(AND(G34="Female",B34="Tvíliðaleikur"),INDEX(Tvíl.kvk!$A$3:$F$1008,MATCH(Skráningarblað!F34,Tvíl.kvk!$D$3:$D$1008,0),6),IF(AND(G34="Female",B34="Tvenndarleikur"),INDEX(Tvennd.kvk!$A$3:$F$1009,MATCH(Skráningarblað!F34,Tvennd.kvk!$D$3:$D$1009,0),6),"")))))),0)</f>
        <v/>
      </c>
      <c r="O34" s="13" t="str">
        <f>IFERROR(IF(F34="","",IF(AND(NOT(B34="Einliðaleikur"),D34=""),"Partner Wanted",INDEX(Leikmannaskrá!$A$2:$D$1171,MATCH(D34,Leikmannaskrá!$A$2:$A$1175,0),2))),"")</f>
        <v/>
      </c>
      <c r="P34" s="13" t="str">
        <f>IFERROR(INDEX(Leikmannaskrá!$A$2:$D$1171,MATCH(D34,Leikmannaskrá!$A$2:$A$1175,0),4),"")</f>
        <v/>
      </c>
      <c r="Q34" s="13" t="str">
        <f>IFERROR(IF(AND(P34="Male",B34="Einliðaleikur"),INDEX(Einl.kk!$A$3:$F$1041,MATCH(Skráningarblað!O34,Einl.kk!$D$3:$D$1041,0),2),IF(AND(P34="Male",B34="Tvíliðaleikur"),INDEX(Tvíl.kk!$A$3:$F$1054,MATCH(Skráningarblað!O34,Tvíl.kk!$D$3:$D$1054,0),2),IF(AND(P34="Male",B34="Tvenndarleikur"),INDEX(Tvennd.kk!$A$3:$F$1025,MATCH(Skráningarblað!O34,Tvennd.kk!$D$3:$D$1025,0),2),IF(AND(P34="Female",B34="Einliðaleikur"),INDEX(Einl.kvk!$A$3:$F$1004,MATCH(Skráningarblað!O34,Einl.kvk!$D$3:$D$1004,0),2),IF(AND(P34="Female",B34="Tvíliðaleikur"),INDEX(Tvíl.kvk!$A$3:$F$1008,MATCH(Skráningarblað!O34,Tvíl.kvk!$D$3:$D$1008,0),2),IF(AND(P34="Female",B34="Tvenndarleikur"),INDEX(Tvennd.kvk!$A$3:$F$1009,MATCH(Skráningarblað!O34,Tvennd.kvk!$D$3:$D$1009,0),2),"")))))),"2. Deild")</f>
        <v/>
      </c>
      <c r="R34" s="13" t="str">
        <f t="shared" si="4"/>
        <v/>
      </c>
      <c r="S34" s="13" t="str">
        <f>IFERROR(IF(AND(P34="Male",B34="Einliðaleikur"),INDEX(Einl.kk!$A$3:$F$1041,MATCH(Skráningarblað!O34,Einl.kk!$D$3:$D$1041,0),6),IF(AND(P34="Male",B34="Tvíliðaleikur"),INDEX(Tvíl.kk!$A$3:$F$1054,MATCH(Skráningarblað!O34,Tvíl.kk!$D$3:$D$1054,0),6),IF(AND(P34="Male",B34="Tvenndarleikur"),INDEX(Tvennd.kk!$A$3:$F$1025,MATCH(Skráningarblað!O34,Tvennd.kk!$D$3:$D$1025,0),6),IF(AND(P34="Female",B34="Einliðaleikur"),INDEX(Einl.kvk!$A$3:$F$1004,MATCH(Skráningarblað!O34,Einl.kvk!$D$3:$D$1004,0),6),IF(AND(P34="Female",B34="Tvíliðaleikur"),INDEX(Tvíl.kvk!$A$3:$F$1008,MATCH(Skráningarblað!O34,Tvíl.kvk!$D$3:$D$1008,0),6),IF(AND(P34="Female",B34="Tvenndarleikur"),INDEX(Tvennd.kvk!$A$3:$F$1009,MATCH(Skráningarblað!O34,Tvennd.kvk!$D$3:$D$1009,0),6),"")))))),0)</f>
        <v/>
      </c>
      <c r="T34" s="13" t="str">
        <f>IFERROR(INDEX(Leikmannaskrá!$A$2:$E$612,MATCH(A34,Leikmannaskrá!$A$2:$A$612,0),5),"")</f>
        <v/>
      </c>
      <c r="U34" s="29" t="str">
        <f t="shared" si="5"/>
        <v/>
      </c>
    </row>
    <row r="35" spans="1:21" x14ac:dyDescent="0.35">
      <c r="A35" s="28"/>
      <c r="B35" s="28"/>
      <c r="C35" s="28"/>
      <c r="D35" s="28"/>
      <c r="E35" s="28"/>
      <c r="F35" s="13" t="str">
        <f>IFERROR(INDEX(Leikmannaskrá!$A$2:$D$1171,MATCH(A35,Leikmannaskrá!$A$2:$A$1175,0),2),"")</f>
        <v/>
      </c>
      <c r="G35" s="13" t="str">
        <f>IFERROR(INDEX(Leikmannaskrá!$A$2:$D$1171,MATCH(A35,Leikmannaskrá!$A$2:$A$1175,0),4),"")</f>
        <v/>
      </c>
      <c r="H35" s="13" t="str">
        <f>IFERROR(INDEX(Leikmannaskrá!$A$2:$D$1171,MATCH(A35,Leikmannaskrá!$A$2:$A$1175,0),3),"")</f>
        <v/>
      </c>
      <c r="I35" s="13" t="str">
        <f>IFERROR(IF(AND(G35="Male",B35="Einliðaleikur"),INDEX(Einl.kk!$A$3:$F$1041,MATCH(Skráningarblað!F35,Einl.kk!$D$3:$D$1041,0),2),IF(AND(G35="Male",B35="Tvíliðaleikur"),INDEX(Tvíl.kk!$A$3:$F$1054,MATCH(Skráningarblað!F35,Tvíl.kk!$D$3:$D$1054,0),2),IF(AND(G35="Male",B35="Tvenndarleikur"),INDEX(Tvennd.kk!$A$3:$F$1025,MATCH(Skráningarblað!F35,Tvennd.kk!$D$3:$D$1025,0),2),IF(AND(G35="Female",B35="Einliðaleikur"),INDEX(Einl.kvk!$A$3:$F$1004,MATCH(Skráningarblað!F35,Einl.kvk!$D$3:$D$1004,0),2),IF(AND(G35="Female",B35="Tvíliðaleikur"),INDEX(Tvíl.kvk!$A$3:$F$1008,MATCH(Skráningarblað!F35,Tvíl.kvk!$D$3:$D$1008,0),2),IF(AND(G35="Female",B35="Tvenndarleikur"),INDEX(Tvennd.kvk!$A$3:$F$1009,MATCH(Skráningarblað!F35,Tvennd.kvk!$D$3:$D$1009,0),2),"")))))),"2. Deild")</f>
        <v/>
      </c>
      <c r="J35" s="13" t="str">
        <f t="shared" si="0"/>
        <v/>
      </c>
      <c r="K35" s="13" t="str">
        <f t="shared" si="1"/>
        <v/>
      </c>
      <c r="L35" s="13">
        <f t="shared" si="2"/>
        <v>0</v>
      </c>
      <c r="M35" s="13" t="str">
        <f t="shared" si="3"/>
        <v xml:space="preserve"> -  </v>
      </c>
      <c r="N35" s="13" t="str">
        <f>IFERROR(IF(AND(G35="Male",B35="Einliðaleikur"),INDEX(Einl.kk!$A$3:$F$1041,MATCH(Skráningarblað!F35,Einl.kk!$D$3:$D$1041,0),6),IF(AND(G35="Male",B35="Tvíliðaleikur"),INDEX(Tvíl.kk!$A$3:$F$1054,MATCH(Skráningarblað!F35,Tvíl.kk!$D$3:$D$1054,0),6),IF(AND(G35="Male",B35="Tvenndarleikur"),INDEX(Tvennd.kk!$A$3:$F$1025,MATCH(Skráningarblað!F35,Tvennd.kk!$D$3:$D$1025,0),6),IF(AND(G35="Female",B35="Einliðaleikur"),INDEX(Einl.kvk!$A$3:$F$1004,MATCH(Skráningarblað!F35,Einl.kvk!$D$3:$D$1004,0),6),IF(AND(G35="Female",B35="Tvíliðaleikur"),INDEX(Tvíl.kvk!$A$3:$F$1008,MATCH(Skráningarblað!F35,Tvíl.kvk!$D$3:$D$1008,0),6),IF(AND(G35="Female",B35="Tvenndarleikur"),INDEX(Tvennd.kvk!$A$3:$F$1009,MATCH(Skráningarblað!F35,Tvennd.kvk!$D$3:$D$1009,0),6),"")))))),0)</f>
        <v/>
      </c>
      <c r="O35" s="13" t="str">
        <f>IFERROR(IF(F35="","",IF(AND(NOT(B35="Einliðaleikur"),D35=""),"Partner Wanted",INDEX(Leikmannaskrá!$A$2:$D$1171,MATCH(D35,Leikmannaskrá!$A$2:$A$1175,0),2))),"")</f>
        <v/>
      </c>
      <c r="P35" s="13" t="str">
        <f>IFERROR(INDEX(Leikmannaskrá!$A$2:$D$1171,MATCH(D35,Leikmannaskrá!$A$2:$A$1175,0),4),"")</f>
        <v/>
      </c>
      <c r="Q35" s="13" t="str">
        <f>IFERROR(IF(AND(P35="Male",B35="Einliðaleikur"),INDEX(Einl.kk!$A$3:$F$1041,MATCH(Skráningarblað!O35,Einl.kk!$D$3:$D$1041,0),2),IF(AND(P35="Male",B35="Tvíliðaleikur"),INDEX(Tvíl.kk!$A$3:$F$1054,MATCH(Skráningarblað!O35,Tvíl.kk!$D$3:$D$1054,0),2),IF(AND(P35="Male",B35="Tvenndarleikur"),INDEX(Tvennd.kk!$A$3:$F$1025,MATCH(Skráningarblað!O35,Tvennd.kk!$D$3:$D$1025,0),2),IF(AND(P35="Female",B35="Einliðaleikur"),INDEX(Einl.kvk!$A$3:$F$1004,MATCH(Skráningarblað!O35,Einl.kvk!$D$3:$D$1004,0),2),IF(AND(P35="Female",B35="Tvíliðaleikur"),INDEX(Tvíl.kvk!$A$3:$F$1008,MATCH(Skráningarblað!O35,Tvíl.kvk!$D$3:$D$1008,0),2),IF(AND(P35="Female",B35="Tvenndarleikur"),INDEX(Tvennd.kvk!$A$3:$F$1009,MATCH(Skráningarblað!O35,Tvennd.kvk!$D$3:$D$1009,0),2),"")))))),"2. Deild")</f>
        <v/>
      </c>
      <c r="R35" s="13" t="str">
        <f t="shared" si="4"/>
        <v/>
      </c>
      <c r="S35" s="13" t="str">
        <f>IFERROR(IF(AND(P35="Male",B35="Einliðaleikur"),INDEX(Einl.kk!$A$3:$F$1041,MATCH(Skráningarblað!O35,Einl.kk!$D$3:$D$1041,0),6),IF(AND(P35="Male",B35="Tvíliðaleikur"),INDEX(Tvíl.kk!$A$3:$F$1054,MATCH(Skráningarblað!O35,Tvíl.kk!$D$3:$D$1054,0),6),IF(AND(P35="Male",B35="Tvenndarleikur"),INDEX(Tvennd.kk!$A$3:$F$1025,MATCH(Skráningarblað!O35,Tvennd.kk!$D$3:$D$1025,0),6),IF(AND(P35="Female",B35="Einliðaleikur"),INDEX(Einl.kvk!$A$3:$F$1004,MATCH(Skráningarblað!O35,Einl.kvk!$D$3:$D$1004,0),6),IF(AND(P35="Female",B35="Tvíliðaleikur"),INDEX(Tvíl.kvk!$A$3:$F$1008,MATCH(Skráningarblað!O35,Tvíl.kvk!$D$3:$D$1008,0),6),IF(AND(P35="Female",B35="Tvenndarleikur"),INDEX(Tvennd.kvk!$A$3:$F$1009,MATCH(Skráningarblað!O35,Tvennd.kvk!$D$3:$D$1009,0),6),"")))))),0)</f>
        <v/>
      </c>
      <c r="T35" s="13" t="str">
        <f>IFERROR(INDEX(Leikmannaskrá!$A$2:$E$612,MATCH(A35,Leikmannaskrá!$A$2:$A$612,0),5),"")</f>
        <v/>
      </c>
      <c r="U35" s="29" t="str">
        <f t="shared" si="5"/>
        <v/>
      </c>
    </row>
    <row r="36" spans="1:21" x14ac:dyDescent="0.35">
      <c r="A36" s="28"/>
      <c r="B36" s="28"/>
      <c r="C36" s="28"/>
      <c r="D36" s="28"/>
      <c r="E36" s="28"/>
      <c r="F36" s="13" t="str">
        <f>IFERROR(INDEX(Leikmannaskrá!$A$2:$D$1171,MATCH(A36,Leikmannaskrá!$A$2:$A$1175,0),2),"")</f>
        <v/>
      </c>
      <c r="G36" s="13" t="str">
        <f>IFERROR(INDEX(Leikmannaskrá!$A$2:$D$1171,MATCH(A36,Leikmannaskrá!$A$2:$A$1175,0),4),"")</f>
        <v/>
      </c>
      <c r="H36" s="13" t="str">
        <f>IFERROR(INDEX(Leikmannaskrá!$A$2:$D$1171,MATCH(A36,Leikmannaskrá!$A$2:$A$1175,0),3),"")</f>
        <v/>
      </c>
      <c r="I36" s="13" t="str">
        <f>IFERROR(IF(AND(G36="Male",B36="Einliðaleikur"),INDEX(Einl.kk!$A$3:$F$1041,MATCH(Skráningarblað!F36,Einl.kk!$D$3:$D$1041,0),2),IF(AND(G36="Male",B36="Tvíliðaleikur"),INDEX(Tvíl.kk!$A$3:$F$1054,MATCH(Skráningarblað!F36,Tvíl.kk!$D$3:$D$1054,0),2),IF(AND(G36="Male",B36="Tvenndarleikur"),INDEX(Tvennd.kk!$A$3:$F$1025,MATCH(Skráningarblað!F36,Tvennd.kk!$D$3:$D$1025,0),2),IF(AND(G36="Female",B36="Einliðaleikur"),INDEX(Einl.kvk!$A$3:$F$1004,MATCH(Skráningarblað!F36,Einl.kvk!$D$3:$D$1004,0),2),IF(AND(G36="Female",B36="Tvíliðaleikur"),INDEX(Tvíl.kvk!$A$3:$F$1008,MATCH(Skráningarblað!F36,Tvíl.kvk!$D$3:$D$1008,0),2),IF(AND(G36="Female",B36="Tvenndarleikur"),INDEX(Tvennd.kvk!$A$3:$F$1009,MATCH(Skráningarblað!F36,Tvennd.kvk!$D$3:$D$1009,0),2),"")))))),"2. Deild")</f>
        <v/>
      </c>
      <c r="J36" s="13" t="str">
        <f t="shared" si="0"/>
        <v/>
      </c>
      <c r="K36" s="13" t="str">
        <f t="shared" si="1"/>
        <v/>
      </c>
      <c r="L36" s="13">
        <f t="shared" si="2"/>
        <v>0</v>
      </c>
      <c r="M36" s="13" t="str">
        <f t="shared" si="3"/>
        <v xml:space="preserve"> -  </v>
      </c>
      <c r="N36" s="13" t="str">
        <f>IFERROR(IF(AND(G36="Male",B36="Einliðaleikur"),INDEX(Einl.kk!$A$3:$F$1041,MATCH(Skráningarblað!F36,Einl.kk!$D$3:$D$1041,0),6),IF(AND(G36="Male",B36="Tvíliðaleikur"),INDEX(Tvíl.kk!$A$3:$F$1054,MATCH(Skráningarblað!F36,Tvíl.kk!$D$3:$D$1054,0),6),IF(AND(G36="Male",B36="Tvenndarleikur"),INDEX(Tvennd.kk!$A$3:$F$1025,MATCH(Skráningarblað!F36,Tvennd.kk!$D$3:$D$1025,0),6),IF(AND(G36="Female",B36="Einliðaleikur"),INDEX(Einl.kvk!$A$3:$F$1004,MATCH(Skráningarblað!F36,Einl.kvk!$D$3:$D$1004,0),6),IF(AND(G36="Female",B36="Tvíliðaleikur"),INDEX(Tvíl.kvk!$A$3:$F$1008,MATCH(Skráningarblað!F36,Tvíl.kvk!$D$3:$D$1008,0),6),IF(AND(G36="Female",B36="Tvenndarleikur"),INDEX(Tvennd.kvk!$A$3:$F$1009,MATCH(Skráningarblað!F36,Tvennd.kvk!$D$3:$D$1009,0),6),"")))))),0)</f>
        <v/>
      </c>
      <c r="O36" s="13" t="str">
        <f>IFERROR(IF(F36="","",IF(AND(NOT(B36="Einliðaleikur"),D36=""),"Partner Wanted",INDEX(Leikmannaskrá!$A$2:$D$1171,MATCH(D36,Leikmannaskrá!$A$2:$A$1175,0),2))),"")</f>
        <v/>
      </c>
      <c r="P36" s="13" t="str">
        <f>IFERROR(INDEX(Leikmannaskrá!$A$2:$D$1171,MATCH(D36,Leikmannaskrá!$A$2:$A$1175,0),4),"")</f>
        <v/>
      </c>
      <c r="Q36" s="13" t="str">
        <f>IFERROR(IF(AND(P36="Male",B36="Einliðaleikur"),INDEX(Einl.kk!$A$3:$F$1041,MATCH(Skráningarblað!O36,Einl.kk!$D$3:$D$1041,0),2),IF(AND(P36="Male",B36="Tvíliðaleikur"),INDEX(Tvíl.kk!$A$3:$F$1054,MATCH(Skráningarblað!O36,Tvíl.kk!$D$3:$D$1054,0),2),IF(AND(P36="Male",B36="Tvenndarleikur"),INDEX(Tvennd.kk!$A$3:$F$1025,MATCH(Skráningarblað!O36,Tvennd.kk!$D$3:$D$1025,0),2),IF(AND(P36="Female",B36="Einliðaleikur"),INDEX(Einl.kvk!$A$3:$F$1004,MATCH(Skráningarblað!O36,Einl.kvk!$D$3:$D$1004,0),2),IF(AND(P36="Female",B36="Tvíliðaleikur"),INDEX(Tvíl.kvk!$A$3:$F$1008,MATCH(Skráningarblað!O36,Tvíl.kvk!$D$3:$D$1008,0),2),IF(AND(P36="Female",B36="Tvenndarleikur"),INDEX(Tvennd.kvk!$A$3:$F$1009,MATCH(Skráningarblað!O36,Tvennd.kvk!$D$3:$D$1009,0),2),"")))))),"2. Deild")</f>
        <v/>
      </c>
      <c r="R36" s="13" t="str">
        <f t="shared" si="4"/>
        <v/>
      </c>
      <c r="S36" s="13" t="str">
        <f>IFERROR(IF(AND(P36="Male",B36="Einliðaleikur"),INDEX(Einl.kk!$A$3:$F$1041,MATCH(Skráningarblað!O36,Einl.kk!$D$3:$D$1041,0),6),IF(AND(P36="Male",B36="Tvíliðaleikur"),INDEX(Tvíl.kk!$A$3:$F$1054,MATCH(Skráningarblað!O36,Tvíl.kk!$D$3:$D$1054,0),6),IF(AND(P36="Male",B36="Tvenndarleikur"),INDEX(Tvennd.kk!$A$3:$F$1025,MATCH(Skráningarblað!O36,Tvennd.kk!$D$3:$D$1025,0),6),IF(AND(P36="Female",B36="Einliðaleikur"),INDEX(Einl.kvk!$A$3:$F$1004,MATCH(Skráningarblað!O36,Einl.kvk!$D$3:$D$1004,0),6),IF(AND(P36="Female",B36="Tvíliðaleikur"),INDEX(Tvíl.kvk!$A$3:$F$1008,MATCH(Skráningarblað!O36,Tvíl.kvk!$D$3:$D$1008,0),6),IF(AND(P36="Female",B36="Tvenndarleikur"),INDEX(Tvennd.kvk!$A$3:$F$1009,MATCH(Skráningarblað!O36,Tvennd.kvk!$D$3:$D$1009,0),6),"")))))),0)</f>
        <v/>
      </c>
      <c r="T36" s="13" t="str">
        <f>IFERROR(INDEX(Leikmannaskrá!$A$2:$E$612,MATCH(A36,Leikmannaskrá!$A$2:$A$612,0),5),"")</f>
        <v/>
      </c>
      <c r="U36" s="29" t="str">
        <f t="shared" si="5"/>
        <v/>
      </c>
    </row>
    <row r="37" spans="1:21" x14ac:dyDescent="0.35">
      <c r="A37" s="28"/>
      <c r="B37" s="28"/>
      <c r="C37" s="28"/>
      <c r="D37" s="28"/>
      <c r="E37" s="28"/>
      <c r="F37" s="13" t="str">
        <f>IFERROR(INDEX(Leikmannaskrá!$A$2:$D$1171,MATCH(A37,Leikmannaskrá!$A$2:$A$1175,0),2),"")</f>
        <v/>
      </c>
      <c r="G37" s="13" t="str">
        <f>IFERROR(INDEX(Leikmannaskrá!$A$2:$D$1171,MATCH(A37,Leikmannaskrá!$A$2:$A$1175,0),4),"")</f>
        <v/>
      </c>
      <c r="H37" s="13" t="str">
        <f>IFERROR(INDEX(Leikmannaskrá!$A$2:$D$1171,MATCH(A37,Leikmannaskrá!$A$2:$A$1175,0),3),"")</f>
        <v/>
      </c>
      <c r="I37" s="13" t="str">
        <f>IFERROR(IF(AND(G37="Male",B37="Einliðaleikur"),INDEX(Einl.kk!$A$3:$F$1041,MATCH(Skráningarblað!F37,Einl.kk!$D$3:$D$1041,0),2),IF(AND(G37="Male",B37="Tvíliðaleikur"),INDEX(Tvíl.kk!$A$3:$F$1054,MATCH(Skráningarblað!F37,Tvíl.kk!$D$3:$D$1054,0),2),IF(AND(G37="Male",B37="Tvenndarleikur"),INDEX(Tvennd.kk!$A$3:$F$1025,MATCH(Skráningarblað!F37,Tvennd.kk!$D$3:$D$1025,0),2),IF(AND(G37="Female",B37="Einliðaleikur"),INDEX(Einl.kvk!$A$3:$F$1004,MATCH(Skráningarblað!F37,Einl.kvk!$D$3:$D$1004,0),2),IF(AND(G37="Female",B37="Tvíliðaleikur"),INDEX(Tvíl.kvk!$A$3:$F$1008,MATCH(Skráningarblað!F37,Tvíl.kvk!$D$3:$D$1008,0),2),IF(AND(G37="Female",B37="Tvenndarleikur"),INDEX(Tvennd.kvk!$A$3:$F$1009,MATCH(Skráningarblað!F37,Tvennd.kvk!$D$3:$D$1009,0),2),"")))))),"2. Deild")</f>
        <v/>
      </c>
      <c r="J37" s="13" t="str">
        <f t="shared" si="0"/>
        <v/>
      </c>
      <c r="K37" s="13" t="str">
        <f t="shared" si="1"/>
        <v/>
      </c>
      <c r="L37" s="13">
        <f t="shared" si="2"/>
        <v>0</v>
      </c>
      <c r="M37" s="13" t="str">
        <f t="shared" si="3"/>
        <v xml:space="preserve"> -  </v>
      </c>
      <c r="N37" s="13" t="str">
        <f>IFERROR(IF(AND(G37="Male",B37="Einliðaleikur"),INDEX(Einl.kk!$A$3:$F$1041,MATCH(Skráningarblað!F37,Einl.kk!$D$3:$D$1041,0),6),IF(AND(G37="Male",B37="Tvíliðaleikur"),INDEX(Tvíl.kk!$A$3:$F$1054,MATCH(Skráningarblað!F37,Tvíl.kk!$D$3:$D$1054,0),6),IF(AND(G37="Male",B37="Tvenndarleikur"),INDEX(Tvennd.kk!$A$3:$F$1025,MATCH(Skráningarblað!F37,Tvennd.kk!$D$3:$D$1025,0),6),IF(AND(G37="Female",B37="Einliðaleikur"),INDEX(Einl.kvk!$A$3:$F$1004,MATCH(Skráningarblað!F37,Einl.kvk!$D$3:$D$1004,0),6),IF(AND(G37="Female",B37="Tvíliðaleikur"),INDEX(Tvíl.kvk!$A$3:$F$1008,MATCH(Skráningarblað!F37,Tvíl.kvk!$D$3:$D$1008,0),6),IF(AND(G37="Female",B37="Tvenndarleikur"),INDEX(Tvennd.kvk!$A$3:$F$1009,MATCH(Skráningarblað!F37,Tvennd.kvk!$D$3:$D$1009,0),6),"")))))),0)</f>
        <v/>
      </c>
      <c r="O37" s="13" t="str">
        <f>IFERROR(IF(F37="","",IF(AND(NOT(B37="Einliðaleikur"),D37=""),"Partner Wanted",INDEX(Leikmannaskrá!$A$2:$D$1171,MATCH(D37,Leikmannaskrá!$A$2:$A$1175,0),2))),"")</f>
        <v/>
      </c>
      <c r="P37" s="13" t="str">
        <f>IFERROR(INDEX(Leikmannaskrá!$A$2:$D$1171,MATCH(D37,Leikmannaskrá!$A$2:$A$1175,0),4),"")</f>
        <v/>
      </c>
      <c r="Q37" s="13" t="str">
        <f>IFERROR(IF(AND(P37="Male",B37="Einliðaleikur"),INDEX(Einl.kk!$A$3:$F$1041,MATCH(Skráningarblað!O37,Einl.kk!$D$3:$D$1041,0),2),IF(AND(P37="Male",B37="Tvíliðaleikur"),INDEX(Tvíl.kk!$A$3:$F$1054,MATCH(Skráningarblað!O37,Tvíl.kk!$D$3:$D$1054,0),2),IF(AND(P37="Male",B37="Tvenndarleikur"),INDEX(Tvennd.kk!$A$3:$F$1025,MATCH(Skráningarblað!O37,Tvennd.kk!$D$3:$D$1025,0),2),IF(AND(P37="Female",B37="Einliðaleikur"),INDEX(Einl.kvk!$A$3:$F$1004,MATCH(Skráningarblað!O37,Einl.kvk!$D$3:$D$1004,0),2),IF(AND(P37="Female",B37="Tvíliðaleikur"),INDEX(Tvíl.kvk!$A$3:$F$1008,MATCH(Skráningarblað!O37,Tvíl.kvk!$D$3:$D$1008,0),2),IF(AND(P37="Female",B37="Tvenndarleikur"),INDEX(Tvennd.kvk!$A$3:$F$1009,MATCH(Skráningarblað!O37,Tvennd.kvk!$D$3:$D$1009,0),2),"")))))),"2. Deild")</f>
        <v/>
      </c>
      <c r="R37" s="13" t="str">
        <f t="shared" si="4"/>
        <v/>
      </c>
      <c r="S37" s="13" t="str">
        <f>IFERROR(IF(AND(P37="Male",B37="Einliðaleikur"),INDEX(Einl.kk!$A$3:$F$1041,MATCH(Skráningarblað!O37,Einl.kk!$D$3:$D$1041,0),6),IF(AND(P37="Male",B37="Tvíliðaleikur"),INDEX(Tvíl.kk!$A$3:$F$1054,MATCH(Skráningarblað!O37,Tvíl.kk!$D$3:$D$1054,0),6),IF(AND(P37="Male",B37="Tvenndarleikur"),INDEX(Tvennd.kk!$A$3:$F$1025,MATCH(Skráningarblað!O37,Tvennd.kk!$D$3:$D$1025,0),6),IF(AND(P37="Female",B37="Einliðaleikur"),INDEX(Einl.kvk!$A$3:$F$1004,MATCH(Skráningarblað!O37,Einl.kvk!$D$3:$D$1004,0),6),IF(AND(P37="Female",B37="Tvíliðaleikur"),INDEX(Tvíl.kvk!$A$3:$F$1008,MATCH(Skráningarblað!O37,Tvíl.kvk!$D$3:$D$1008,0),6),IF(AND(P37="Female",B37="Tvenndarleikur"),INDEX(Tvennd.kvk!$A$3:$F$1009,MATCH(Skráningarblað!O37,Tvennd.kvk!$D$3:$D$1009,0),6),"")))))),0)</f>
        <v/>
      </c>
      <c r="T37" s="13" t="str">
        <f>IFERROR(INDEX(Leikmannaskrá!$A$2:$E$612,MATCH(A37,Leikmannaskrá!$A$2:$A$612,0),5),"")</f>
        <v/>
      </c>
      <c r="U37" s="29" t="str">
        <f t="shared" si="5"/>
        <v/>
      </c>
    </row>
    <row r="38" spans="1:21" x14ac:dyDescent="0.35">
      <c r="A38" s="28"/>
      <c r="B38" s="28"/>
      <c r="C38" s="28"/>
      <c r="D38" s="28"/>
      <c r="E38" s="28"/>
      <c r="F38" s="13" t="str">
        <f>IFERROR(INDEX(Leikmannaskrá!$A$2:$D$1171,MATCH(A38,Leikmannaskrá!$A$2:$A$1175,0),2),"")</f>
        <v/>
      </c>
      <c r="G38" s="13" t="str">
        <f>IFERROR(INDEX(Leikmannaskrá!$A$2:$D$1171,MATCH(A38,Leikmannaskrá!$A$2:$A$1175,0),4),"")</f>
        <v/>
      </c>
      <c r="H38" s="13" t="str">
        <f>IFERROR(INDEX(Leikmannaskrá!$A$2:$D$1171,MATCH(A38,Leikmannaskrá!$A$2:$A$1175,0),3),"")</f>
        <v/>
      </c>
      <c r="I38" s="13" t="str">
        <f>IFERROR(IF(AND(G38="Male",B38="Einliðaleikur"),INDEX(Einl.kk!$A$3:$F$1041,MATCH(Skráningarblað!F38,Einl.kk!$D$3:$D$1041,0),2),IF(AND(G38="Male",B38="Tvíliðaleikur"),INDEX(Tvíl.kk!$A$3:$F$1054,MATCH(Skráningarblað!F38,Tvíl.kk!$D$3:$D$1054,0),2),IF(AND(G38="Male",B38="Tvenndarleikur"),INDEX(Tvennd.kk!$A$3:$F$1025,MATCH(Skráningarblað!F38,Tvennd.kk!$D$3:$D$1025,0),2),IF(AND(G38="Female",B38="Einliðaleikur"),INDEX(Einl.kvk!$A$3:$F$1004,MATCH(Skráningarblað!F38,Einl.kvk!$D$3:$D$1004,0),2),IF(AND(G38="Female",B38="Tvíliðaleikur"),INDEX(Tvíl.kvk!$A$3:$F$1008,MATCH(Skráningarblað!F38,Tvíl.kvk!$D$3:$D$1008,0),2),IF(AND(G38="Female",B38="Tvenndarleikur"),INDEX(Tvennd.kvk!$A$3:$F$1009,MATCH(Skráningarblað!F38,Tvennd.kvk!$D$3:$D$1009,0),2),"")))))),"2. Deild")</f>
        <v/>
      </c>
      <c r="J38" s="13" t="str">
        <f t="shared" si="0"/>
        <v/>
      </c>
      <c r="K38" s="13" t="str">
        <f t="shared" si="1"/>
        <v/>
      </c>
      <c r="L38" s="13">
        <f t="shared" si="2"/>
        <v>0</v>
      </c>
      <c r="M38" s="13" t="str">
        <f t="shared" si="3"/>
        <v xml:space="preserve"> -  </v>
      </c>
      <c r="N38" s="13" t="str">
        <f>IFERROR(IF(AND(G38="Male",B38="Einliðaleikur"),INDEX(Einl.kk!$A$3:$F$1041,MATCH(Skráningarblað!F38,Einl.kk!$D$3:$D$1041,0),6),IF(AND(G38="Male",B38="Tvíliðaleikur"),INDEX(Tvíl.kk!$A$3:$F$1054,MATCH(Skráningarblað!F38,Tvíl.kk!$D$3:$D$1054,0),6),IF(AND(G38="Male",B38="Tvenndarleikur"),INDEX(Tvennd.kk!$A$3:$F$1025,MATCH(Skráningarblað!F38,Tvennd.kk!$D$3:$D$1025,0),6),IF(AND(G38="Female",B38="Einliðaleikur"),INDEX(Einl.kvk!$A$3:$F$1004,MATCH(Skráningarblað!F38,Einl.kvk!$D$3:$D$1004,0),6),IF(AND(G38="Female",B38="Tvíliðaleikur"),INDEX(Tvíl.kvk!$A$3:$F$1008,MATCH(Skráningarblað!F38,Tvíl.kvk!$D$3:$D$1008,0),6),IF(AND(G38="Female",B38="Tvenndarleikur"),INDEX(Tvennd.kvk!$A$3:$F$1009,MATCH(Skráningarblað!F38,Tvennd.kvk!$D$3:$D$1009,0),6),"")))))),0)</f>
        <v/>
      </c>
      <c r="O38" s="13" t="str">
        <f>IFERROR(IF(F38="","",IF(AND(NOT(B38="Einliðaleikur"),D38=""),"Partner Wanted",INDEX(Leikmannaskrá!$A$2:$D$1171,MATCH(D38,Leikmannaskrá!$A$2:$A$1175,0),2))),"")</f>
        <v/>
      </c>
      <c r="P38" s="13" t="str">
        <f>IFERROR(INDEX(Leikmannaskrá!$A$2:$D$1171,MATCH(D38,Leikmannaskrá!$A$2:$A$1175,0),4),"")</f>
        <v/>
      </c>
      <c r="Q38" s="13" t="str">
        <f>IFERROR(IF(AND(P38="Male",B38="Einliðaleikur"),INDEX(Einl.kk!$A$3:$F$1041,MATCH(Skráningarblað!O38,Einl.kk!$D$3:$D$1041,0),2),IF(AND(P38="Male",B38="Tvíliðaleikur"),INDEX(Tvíl.kk!$A$3:$F$1054,MATCH(Skráningarblað!O38,Tvíl.kk!$D$3:$D$1054,0),2),IF(AND(P38="Male",B38="Tvenndarleikur"),INDEX(Tvennd.kk!$A$3:$F$1025,MATCH(Skráningarblað!O38,Tvennd.kk!$D$3:$D$1025,0),2),IF(AND(P38="Female",B38="Einliðaleikur"),INDEX(Einl.kvk!$A$3:$F$1004,MATCH(Skráningarblað!O38,Einl.kvk!$D$3:$D$1004,0),2),IF(AND(P38="Female",B38="Tvíliðaleikur"),INDEX(Tvíl.kvk!$A$3:$F$1008,MATCH(Skráningarblað!O38,Tvíl.kvk!$D$3:$D$1008,0),2),IF(AND(P38="Female",B38="Tvenndarleikur"),INDEX(Tvennd.kvk!$A$3:$F$1009,MATCH(Skráningarblað!O38,Tvennd.kvk!$D$3:$D$1009,0),2),"")))))),"2. Deild")</f>
        <v/>
      </c>
      <c r="R38" s="13" t="str">
        <f t="shared" si="4"/>
        <v/>
      </c>
      <c r="S38" s="13" t="str">
        <f>IFERROR(IF(AND(P38="Male",B38="Einliðaleikur"),INDEX(Einl.kk!$A$3:$F$1041,MATCH(Skráningarblað!O38,Einl.kk!$D$3:$D$1041,0),6),IF(AND(P38="Male",B38="Tvíliðaleikur"),INDEX(Tvíl.kk!$A$3:$F$1054,MATCH(Skráningarblað!O38,Tvíl.kk!$D$3:$D$1054,0),6),IF(AND(P38="Male",B38="Tvenndarleikur"),INDEX(Tvennd.kk!$A$3:$F$1025,MATCH(Skráningarblað!O38,Tvennd.kk!$D$3:$D$1025,0),6),IF(AND(P38="Female",B38="Einliðaleikur"),INDEX(Einl.kvk!$A$3:$F$1004,MATCH(Skráningarblað!O38,Einl.kvk!$D$3:$D$1004,0),6),IF(AND(P38="Female",B38="Tvíliðaleikur"),INDEX(Tvíl.kvk!$A$3:$F$1008,MATCH(Skráningarblað!O38,Tvíl.kvk!$D$3:$D$1008,0),6),IF(AND(P38="Female",B38="Tvenndarleikur"),INDEX(Tvennd.kvk!$A$3:$F$1009,MATCH(Skráningarblað!O38,Tvennd.kvk!$D$3:$D$1009,0),6),"")))))),0)</f>
        <v/>
      </c>
      <c r="T38" s="13" t="str">
        <f>IFERROR(INDEX(Leikmannaskrá!$A$2:$E$612,MATCH(A38,Leikmannaskrá!$A$2:$A$612,0),5),"")</f>
        <v/>
      </c>
      <c r="U38" s="29" t="str">
        <f t="shared" si="5"/>
        <v/>
      </c>
    </row>
    <row r="39" spans="1:21" x14ac:dyDescent="0.35">
      <c r="A39" s="28"/>
      <c r="B39" s="28"/>
      <c r="C39" s="28"/>
      <c r="D39" s="28"/>
      <c r="E39" s="28"/>
      <c r="F39" s="13" t="str">
        <f>IFERROR(INDEX(Leikmannaskrá!$A$2:$D$1171,MATCH(A39,Leikmannaskrá!$A$2:$A$1175,0),2),"")</f>
        <v/>
      </c>
      <c r="G39" s="13" t="str">
        <f>IFERROR(INDEX(Leikmannaskrá!$A$2:$D$1171,MATCH(A39,Leikmannaskrá!$A$2:$A$1175,0),4),"")</f>
        <v/>
      </c>
      <c r="H39" s="13" t="str">
        <f>IFERROR(INDEX(Leikmannaskrá!$A$2:$D$1171,MATCH(A39,Leikmannaskrá!$A$2:$A$1175,0),3),"")</f>
        <v/>
      </c>
      <c r="I39" s="13" t="str">
        <f>IFERROR(IF(AND(G39="Male",B39="Einliðaleikur"),INDEX(Einl.kk!$A$3:$F$1041,MATCH(Skráningarblað!F39,Einl.kk!$D$3:$D$1041,0),2),IF(AND(G39="Male",B39="Tvíliðaleikur"),INDEX(Tvíl.kk!$A$3:$F$1054,MATCH(Skráningarblað!F39,Tvíl.kk!$D$3:$D$1054,0),2),IF(AND(G39="Male",B39="Tvenndarleikur"),INDEX(Tvennd.kk!$A$3:$F$1025,MATCH(Skráningarblað!F39,Tvennd.kk!$D$3:$D$1025,0),2),IF(AND(G39="Female",B39="Einliðaleikur"),INDEX(Einl.kvk!$A$3:$F$1004,MATCH(Skráningarblað!F39,Einl.kvk!$D$3:$D$1004,0),2),IF(AND(G39="Female",B39="Tvíliðaleikur"),INDEX(Tvíl.kvk!$A$3:$F$1008,MATCH(Skráningarblað!F39,Tvíl.kvk!$D$3:$D$1008,0),2),IF(AND(G39="Female",B39="Tvenndarleikur"),INDEX(Tvennd.kvk!$A$3:$F$1009,MATCH(Skráningarblað!F39,Tvennd.kvk!$D$3:$D$1009,0),2),"")))))),"2. Deild")</f>
        <v/>
      </c>
      <c r="J39" s="13" t="str">
        <f t="shared" si="0"/>
        <v/>
      </c>
      <c r="K39" s="13" t="str">
        <f t="shared" si="1"/>
        <v/>
      </c>
      <c r="L39" s="13">
        <f t="shared" si="2"/>
        <v>0</v>
      </c>
      <c r="M39" s="13" t="str">
        <f t="shared" si="3"/>
        <v xml:space="preserve"> -  </v>
      </c>
      <c r="N39" s="13" t="str">
        <f>IFERROR(IF(AND(G39="Male",B39="Einliðaleikur"),INDEX(Einl.kk!$A$3:$F$1041,MATCH(Skráningarblað!F39,Einl.kk!$D$3:$D$1041,0),6),IF(AND(G39="Male",B39="Tvíliðaleikur"),INDEX(Tvíl.kk!$A$3:$F$1054,MATCH(Skráningarblað!F39,Tvíl.kk!$D$3:$D$1054,0),6),IF(AND(G39="Male",B39="Tvenndarleikur"),INDEX(Tvennd.kk!$A$3:$F$1025,MATCH(Skráningarblað!F39,Tvennd.kk!$D$3:$D$1025,0),6),IF(AND(G39="Female",B39="Einliðaleikur"),INDEX(Einl.kvk!$A$3:$F$1004,MATCH(Skráningarblað!F39,Einl.kvk!$D$3:$D$1004,0),6),IF(AND(G39="Female",B39="Tvíliðaleikur"),INDEX(Tvíl.kvk!$A$3:$F$1008,MATCH(Skráningarblað!F39,Tvíl.kvk!$D$3:$D$1008,0),6),IF(AND(G39="Female",B39="Tvenndarleikur"),INDEX(Tvennd.kvk!$A$3:$F$1009,MATCH(Skráningarblað!F39,Tvennd.kvk!$D$3:$D$1009,0),6),"")))))),0)</f>
        <v/>
      </c>
      <c r="O39" s="13" t="str">
        <f>IFERROR(IF(F39="","",IF(AND(NOT(B39="Einliðaleikur"),D39=""),"Partner Wanted",INDEX(Leikmannaskrá!$A$2:$D$1171,MATCH(D39,Leikmannaskrá!$A$2:$A$1175,0),2))),"")</f>
        <v/>
      </c>
      <c r="P39" s="13" t="str">
        <f>IFERROR(INDEX(Leikmannaskrá!$A$2:$D$1171,MATCH(D39,Leikmannaskrá!$A$2:$A$1175,0),4),"")</f>
        <v/>
      </c>
      <c r="Q39" s="13" t="str">
        <f>IFERROR(IF(AND(P39="Male",B39="Einliðaleikur"),INDEX(Einl.kk!$A$3:$F$1041,MATCH(Skráningarblað!O39,Einl.kk!$D$3:$D$1041,0),2),IF(AND(P39="Male",B39="Tvíliðaleikur"),INDEX(Tvíl.kk!$A$3:$F$1054,MATCH(Skráningarblað!O39,Tvíl.kk!$D$3:$D$1054,0),2),IF(AND(P39="Male",B39="Tvenndarleikur"),INDEX(Tvennd.kk!$A$3:$F$1025,MATCH(Skráningarblað!O39,Tvennd.kk!$D$3:$D$1025,0),2),IF(AND(P39="Female",B39="Einliðaleikur"),INDEX(Einl.kvk!$A$3:$F$1004,MATCH(Skráningarblað!O39,Einl.kvk!$D$3:$D$1004,0),2),IF(AND(P39="Female",B39="Tvíliðaleikur"),INDEX(Tvíl.kvk!$A$3:$F$1008,MATCH(Skráningarblað!O39,Tvíl.kvk!$D$3:$D$1008,0),2),IF(AND(P39="Female",B39="Tvenndarleikur"),INDEX(Tvennd.kvk!$A$3:$F$1009,MATCH(Skráningarblað!O39,Tvennd.kvk!$D$3:$D$1009,0),2),"")))))),"2. Deild")</f>
        <v/>
      </c>
      <c r="R39" s="13" t="str">
        <f t="shared" si="4"/>
        <v/>
      </c>
      <c r="S39" s="13" t="str">
        <f>IFERROR(IF(AND(P39="Male",B39="Einliðaleikur"),INDEX(Einl.kk!$A$3:$F$1041,MATCH(Skráningarblað!O39,Einl.kk!$D$3:$D$1041,0),6),IF(AND(P39="Male",B39="Tvíliðaleikur"),INDEX(Tvíl.kk!$A$3:$F$1054,MATCH(Skráningarblað!O39,Tvíl.kk!$D$3:$D$1054,0),6),IF(AND(P39="Male",B39="Tvenndarleikur"),INDEX(Tvennd.kk!$A$3:$F$1025,MATCH(Skráningarblað!O39,Tvennd.kk!$D$3:$D$1025,0),6),IF(AND(P39="Female",B39="Einliðaleikur"),INDEX(Einl.kvk!$A$3:$F$1004,MATCH(Skráningarblað!O39,Einl.kvk!$D$3:$D$1004,0),6),IF(AND(P39="Female",B39="Tvíliðaleikur"),INDEX(Tvíl.kvk!$A$3:$F$1008,MATCH(Skráningarblað!O39,Tvíl.kvk!$D$3:$D$1008,0),6),IF(AND(P39="Female",B39="Tvenndarleikur"),INDEX(Tvennd.kvk!$A$3:$F$1009,MATCH(Skráningarblað!O39,Tvennd.kvk!$D$3:$D$1009,0),6),"")))))),0)</f>
        <v/>
      </c>
      <c r="T39" s="13" t="str">
        <f>IFERROR(INDEX(Leikmannaskrá!$A$2:$E$612,MATCH(A39,Leikmannaskrá!$A$2:$A$612,0),5),"")</f>
        <v/>
      </c>
      <c r="U39" s="29" t="str">
        <f t="shared" si="5"/>
        <v/>
      </c>
    </row>
    <row r="40" spans="1:21" x14ac:dyDescent="0.35">
      <c r="A40" s="28"/>
      <c r="B40" s="28"/>
      <c r="C40" s="28"/>
      <c r="D40" s="28"/>
      <c r="E40" s="28"/>
      <c r="F40" s="13" t="str">
        <f>IFERROR(INDEX(Leikmannaskrá!$A$2:$D$1171,MATCH(A40,Leikmannaskrá!$A$2:$A$1175,0),2),"")</f>
        <v/>
      </c>
      <c r="G40" s="13" t="str">
        <f>IFERROR(INDEX(Leikmannaskrá!$A$2:$D$1171,MATCH(A40,Leikmannaskrá!$A$2:$A$1175,0),4),"")</f>
        <v/>
      </c>
      <c r="H40" s="13" t="str">
        <f>IFERROR(INDEX(Leikmannaskrá!$A$2:$D$1171,MATCH(A40,Leikmannaskrá!$A$2:$A$1175,0),3),"")</f>
        <v/>
      </c>
      <c r="I40" s="13" t="str">
        <f>IFERROR(IF(AND(G40="Male",B40="Einliðaleikur"),INDEX(Einl.kk!$A$3:$F$1041,MATCH(Skráningarblað!F40,Einl.kk!$D$3:$D$1041,0),2),IF(AND(G40="Male",B40="Tvíliðaleikur"),INDEX(Tvíl.kk!$A$3:$F$1054,MATCH(Skráningarblað!F40,Tvíl.kk!$D$3:$D$1054,0),2),IF(AND(G40="Male",B40="Tvenndarleikur"),INDEX(Tvennd.kk!$A$3:$F$1025,MATCH(Skráningarblað!F40,Tvennd.kk!$D$3:$D$1025,0),2),IF(AND(G40="Female",B40="Einliðaleikur"),INDEX(Einl.kvk!$A$3:$F$1004,MATCH(Skráningarblað!F40,Einl.kvk!$D$3:$D$1004,0),2),IF(AND(G40="Female",B40="Tvíliðaleikur"),INDEX(Tvíl.kvk!$A$3:$F$1008,MATCH(Skráningarblað!F40,Tvíl.kvk!$D$3:$D$1008,0),2),IF(AND(G40="Female",B40="Tvenndarleikur"),INDEX(Tvennd.kvk!$A$3:$F$1009,MATCH(Skráningarblað!F40,Tvennd.kvk!$D$3:$D$1009,0),2),"")))))),"2. Deild")</f>
        <v/>
      </c>
      <c r="J40" s="13" t="str">
        <f t="shared" si="0"/>
        <v/>
      </c>
      <c r="K40" s="13" t="str">
        <f t="shared" si="1"/>
        <v/>
      </c>
      <c r="L40" s="13">
        <f t="shared" si="2"/>
        <v>0</v>
      </c>
      <c r="M40" s="13" t="str">
        <f t="shared" si="3"/>
        <v xml:space="preserve"> -  </v>
      </c>
      <c r="N40" s="13" t="str">
        <f>IFERROR(IF(AND(G40="Male",B40="Einliðaleikur"),INDEX(Einl.kk!$A$3:$F$1041,MATCH(Skráningarblað!F40,Einl.kk!$D$3:$D$1041,0),6),IF(AND(G40="Male",B40="Tvíliðaleikur"),INDEX(Tvíl.kk!$A$3:$F$1054,MATCH(Skráningarblað!F40,Tvíl.kk!$D$3:$D$1054,0),6),IF(AND(G40="Male",B40="Tvenndarleikur"),INDEX(Tvennd.kk!$A$3:$F$1025,MATCH(Skráningarblað!F40,Tvennd.kk!$D$3:$D$1025,0),6),IF(AND(G40="Female",B40="Einliðaleikur"),INDEX(Einl.kvk!$A$3:$F$1004,MATCH(Skráningarblað!F40,Einl.kvk!$D$3:$D$1004,0),6),IF(AND(G40="Female",B40="Tvíliðaleikur"),INDEX(Tvíl.kvk!$A$3:$F$1008,MATCH(Skráningarblað!F40,Tvíl.kvk!$D$3:$D$1008,0),6),IF(AND(G40="Female",B40="Tvenndarleikur"),INDEX(Tvennd.kvk!$A$3:$F$1009,MATCH(Skráningarblað!F40,Tvennd.kvk!$D$3:$D$1009,0),6),"")))))),0)</f>
        <v/>
      </c>
      <c r="O40" s="13" t="str">
        <f>IFERROR(IF(F40="","",IF(AND(NOT(B40="Einliðaleikur"),D40=""),"Partner Wanted",INDEX(Leikmannaskrá!$A$2:$D$1171,MATCH(D40,Leikmannaskrá!$A$2:$A$1175,0),2))),"")</f>
        <v/>
      </c>
      <c r="P40" s="13" t="str">
        <f>IFERROR(INDEX(Leikmannaskrá!$A$2:$D$1171,MATCH(D40,Leikmannaskrá!$A$2:$A$1175,0),4),"")</f>
        <v/>
      </c>
      <c r="Q40" s="13" t="str">
        <f>IFERROR(IF(AND(P40="Male",B40="Einliðaleikur"),INDEX(Einl.kk!$A$3:$F$1041,MATCH(Skráningarblað!O40,Einl.kk!$D$3:$D$1041,0),2),IF(AND(P40="Male",B40="Tvíliðaleikur"),INDEX(Tvíl.kk!$A$3:$F$1054,MATCH(Skráningarblað!O40,Tvíl.kk!$D$3:$D$1054,0),2),IF(AND(P40="Male",B40="Tvenndarleikur"),INDEX(Tvennd.kk!$A$3:$F$1025,MATCH(Skráningarblað!O40,Tvennd.kk!$D$3:$D$1025,0),2),IF(AND(P40="Female",B40="Einliðaleikur"),INDEX(Einl.kvk!$A$3:$F$1004,MATCH(Skráningarblað!O40,Einl.kvk!$D$3:$D$1004,0),2),IF(AND(P40="Female",B40="Tvíliðaleikur"),INDEX(Tvíl.kvk!$A$3:$F$1008,MATCH(Skráningarblað!O40,Tvíl.kvk!$D$3:$D$1008,0),2),IF(AND(P40="Female",B40="Tvenndarleikur"),INDEX(Tvennd.kvk!$A$3:$F$1009,MATCH(Skráningarblað!O40,Tvennd.kvk!$D$3:$D$1009,0),2),"")))))),"2. Deild")</f>
        <v/>
      </c>
      <c r="R40" s="13" t="str">
        <f t="shared" si="4"/>
        <v/>
      </c>
      <c r="S40" s="13" t="str">
        <f>IFERROR(IF(AND(P40="Male",B40="Einliðaleikur"),INDEX(Einl.kk!$A$3:$F$1041,MATCH(Skráningarblað!O40,Einl.kk!$D$3:$D$1041,0),6),IF(AND(P40="Male",B40="Tvíliðaleikur"),INDEX(Tvíl.kk!$A$3:$F$1054,MATCH(Skráningarblað!O40,Tvíl.kk!$D$3:$D$1054,0),6),IF(AND(P40="Male",B40="Tvenndarleikur"),INDEX(Tvennd.kk!$A$3:$F$1025,MATCH(Skráningarblað!O40,Tvennd.kk!$D$3:$D$1025,0),6),IF(AND(P40="Female",B40="Einliðaleikur"),INDEX(Einl.kvk!$A$3:$F$1004,MATCH(Skráningarblað!O40,Einl.kvk!$D$3:$D$1004,0),6),IF(AND(P40="Female",B40="Tvíliðaleikur"),INDEX(Tvíl.kvk!$A$3:$F$1008,MATCH(Skráningarblað!O40,Tvíl.kvk!$D$3:$D$1008,0),6),IF(AND(P40="Female",B40="Tvenndarleikur"),INDEX(Tvennd.kvk!$A$3:$F$1009,MATCH(Skráningarblað!O40,Tvennd.kvk!$D$3:$D$1009,0),6),"")))))),0)</f>
        <v/>
      </c>
      <c r="T40" s="13" t="str">
        <f>IFERROR(INDEX(Leikmannaskrá!$A$2:$E$612,MATCH(A40,Leikmannaskrá!$A$2:$A$612,0),5),"")</f>
        <v/>
      </c>
      <c r="U40" s="29" t="str">
        <f t="shared" si="5"/>
        <v/>
      </c>
    </row>
    <row r="41" spans="1:21" x14ac:dyDescent="0.35">
      <c r="A41" s="28"/>
      <c r="B41" s="28"/>
      <c r="C41" s="28"/>
      <c r="D41" s="28"/>
      <c r="E41" s="28"/>
      <c r="F41" s="13" t="str">
        <f>IFERROR(INDEX(Leikmannaskrá!$A$2:$D$1171,MATCH(A41,Leikmannaskrá!$A$2:$A$1175,0),2),"")</f>
        <v/>
      </c>
      <c r="G41" s="13" t="str">
        <f>IFERROR(INDEX(Leikmannaskrá!$A$2:$D$1171,MATCH(A41,Leikmannaskrá!$A$2:$A$1175,0),4),"")</f>
        <v/>
      </c>
      <c r="H41" s="13" t="str">
        <f>IFERROR(INDEX(Leikmannaskrá!$A$2:$D$1171,MATCH(A41,Leikmannaskrá!$A$2:$A$1175,0),3),"")</f>
        <v/>
      </c>
      <c r="I41" s="13" t="str">
        <f>IFERROR(IF(AND(G41="Male",B41="Einliðaleikur"),INDEX(Einl.kk!$A$3:$F$1041,MATCH(Skráningarblað!F41,Einl.kk!$D$3:$D$1041,0),2),IF(AND(G41="Male",B41="Tvíliðaleikur"),INDEX(Tvíl.kk!$A$3:$F$1054,MATCH(Skráningarblað!F41,Tvíl.kk!$D$3:$D$1054,0),2),IF(AND(G41="Male",B41="Tvenndarleikur"),INDEX(Tvennd.kk!$A$3:$F$1025,MATCH(Skráningarblað!F41,Tvennd.kk!$D$3:$D$1025,0),2),IF(AND(G41="Female",B41="Einliðaleikur"),INDEX(Einl.kvk!$A$3:$F$1004,MATCH(Skráningarblað!F41,Einl.kvk!$D$3:$D$1004,0),2),IF(AND(G41="Female",B41="Tvíliðaleikur"),INDEX(Tvíl.kvk!$A$3:$F$1008,MATCH(Skráningarblað!F41,Tvíl.kvk!$D$3:$D$1008,0),2),IF(AND(G41="Female",B41="Tvenndarleikur"),INDEX(Tvennd.kvk!$A$3:$F$1009,MATCH(Skráningarblað!F41,Tvennd.kvk!$D$3:$D$1009,0),2),"")))))),"2. Deild")</f>
        <v/>
      </c>
      <c r="J41" s="13" t="str">
        <f t="shared" si="0"/>
        <v/>
      </c>
      <c r="K41" s="13" t="str">
        <f t="shared" si="1"/>
        <v/>
      </c>
      <c r="L41" s="13">
        <f t="shared" si="2"/>
        <v>0</v>
      </c>
      <c r="M41" s="13" t="str">
        <f t="shared" si="3"/>
        <v xml:space="preserve"> -  </v>
      </c>
      <c r="N41" s="13" t="str">
        <f>IFERROR(IF(AND(G41="Male",B41="Einliðaleikur"),INDEX(Einl.kk!$A$3:$F$1041,MATCH(Skráningarblað!F41,Einl.kk!$D$3:$D$1041,0),6),IF(AND(G41="Male",B41="Tvíliðaleikur"),INDEX(Tvíl.kk!$A$3:$F$1054,MATCH(Skráningarblað!F41,Tvíl.kk!$D$3:$D$1054,0),6),IF(AND(G41="Male",B41="Tvenndarleikur"),INDEX(Tvennd.kk!$A$3:$F$1025,MATCH(Skráningarblað!F41,Tvennd.kk!$D$3:$D$1025,0),6),IF(AND(G41="Female",B41="Einliðaleikur"),INDEX(Einl.kvk!$A$3:$F$1004,MATCH(Skráningarblað!F41,Einl.kvk!$D$3:$D$1004,0),6),IF(AND(G41="Female",B41="Tvíliðaleikur"),INDEX(Tvíl.kvk!$A$3:$F$1008,MATCH(Skráningarblað!F41,Tvíl.kvk!$D$3:$D$1008,0),6),IF(AND(G41="Female",B41="Tvenndarleikur"),INDEX(Tvennd.kvk!$A$3:$F$1009,MATCH(Skráningarblað!F41,Tvennd.kvk!$D$3:$D$1009,0),6),"")))))),0)</f>
        <v/>
      </c>
      <c r="O41" s="13" t="str">
        <f>IFERROR(IF(F41="","",IF(AND(NOT(B41="Einliðaleikur"),D41=""),"Partner Wanted",INDEX(Leikmannaskrá!$A$2:$D$1171,MATCH(D41,Leikmannaskrá!$A$2:$A$1175,0),2))),"")</f>
        <v/>
      </c>
      <c r="P41" s="13" t="str">
        <f>IFERROR(INDEX(Leikmannaskrá!$A$2:$D$1171,MATCH(D41,Leikmannaskrá!$A$2:$A$1175,0),4),"")</f>
        <v/>
      </c>
      <c r="Q41" s="13" t="str">
        <f>IFERROR(IF(AND(P41="Male",B41="Einliðaleikur"),INDEX(Einl.kk!$A$3:$F$1041,MATCH(Skráningarblað!O41,Einl.kk!$D$3:$D$1041,0),2),IF(AND(P41="Male",B41="Tvíliðaleikur"),INDEX(Tvíl.kk!$A$3:$F$1054,MATCH(Skráningarblað!O41,Tvíl.kk!$D$3:$D$1054,0),2),IF(AND(P41="Male",B41="Tvenndarleikur"),INDEX(Tvennd.kk!$A$3:$F$1025,MATCH(Skráningarblað!O41,Tvennd.kk!$D$3:$D$1025,0),2),IF(AND(P41="Female",B41="Einliðaleikur"),INDEX(Einl.kvk!$A$3:$F$1004,MATCH(Skráningarblað!O41,Einl.kvk!$D$3:$D$1004,0),2),IF(AND(P41="Female",B41="Tvíliðaleikur"),INDEX(Tvíl.kvk!$A$3:$F$1008,MATCH(Skráningarblað!O41,Tvíl.kvk!$D$3:$D$1008,0),2),IF(AND(P41="Female",B41="Tvenndarleikur"),INDEX(Tvennd.kvk!$A$3:$F$1009,MATCH(Skráningarblað!O41,Tvennd.kvk!$D$3:$D$1009,0),2),"")))))),"2. Deild")</f>
        <v/>
      </c>
      <c r="R41" s="13" t="str">
        <f t="shared" si="4"/>
        <v/>
      </c>
      <c r="S41" s="13" t="str">
        <f>IFERROR(IF(AND(P41="Male",B41="Einliðaleikur"),INDEX(Einl.kk!$A$3:$F$1041,MATCH(Skráningarblað!O41,Einl.kk!$D$3:$D$1041,0),6),IF(AND(P41="Male",B41="Tvíliðaleikur"),INDEX(Tvíl.kk!$A$3:$F$1054,MATCH(Skráningarblað!O41,Tvíl.kk!$D$3:$D$1054,0),6),IF(AND(P41="Male",B41="Tvenndarleikur"),INDEX(Tvennd.kk!$A$3:$F$1025,MATCH(Skráningarblað!O41,Tvennd.kk!$D$3:$D$1025,0),6),IF(AND(P41="Female",B41="Einliðaleikur"),INDEX(Einl.kvk!$A$3:$F$1004,MATCH(Skráningarblað!O41,Einl.kvk!$D$3:$D$1004,0),6),IF(AND(P41="Female",B41="Tvíliðaleikur"),INDEX(Tvíl.kvk!$A$3:$F$1008,MATCH(Skráningarblað!O41,Tvíl.kvk!$D$3:$D$1008,0),6),IF(AND(P41="Female",B41="Tvenndarleikur"),INDEX(Tvennd.kvk!$A$3:$F$1009,MATCH(Skráningarblað!O41,Tvennd.kvk!$D$3:$D$1009,0),6),"")))))),0)</f>
        <v/>
      </c>
      <c r="T41" s="13" t="str">
        <f>IFERROR(INDEX(Leikmannaskrá!$A$2:$E$612,MATCH(A41,Leikmannaskrá!$A$2:$A$612,0),5),"")</f>
        <v/>
      </c>
      <c r="U41" s="29" t="str">
        <f t="shared" si="5"/>
        <v/>
      </c>
    </row>
    <row r="42" spans="1:21" x14ac:dyDescent="0.35">
      <c r="A42" s="28"/>
      <c r="B42" s="28"/>
      <c r="C42" s="28"/>
      <c r="D42" s="28"/>
      <c r="E42" s="28"/>
      <c r="F42" s="13" t="str">
        <f>IFERROR(INDEX(Leikmannaskrá!$A$2:$D$1171,MATCH(A42,Leikmannaskrá!$A$2:$A$1175,0),2),"")</f>
        <v/>
      </c>
      <c r="G42" s="13" t="str">
        <f>IFERROR(INDEX(Leikmannaskrá!$A$2:$D$1171,MATCH(A42,Leikmannaskrá!$A$2:$A$1175,0),4),"")</f>
        <v/>
      </c>
      <c r="H42" s="13" t="str">
        <f>IFERROR(INDEX(Leikmannaskrá!$A$2:$D$1171,MATCH(A42,Leikmannaskrá!$A$2:$A$1175,0),3),"")</f>
        <v/>
      </c>
      <c r="I42" s="13" t="str">
        <f>IFERROR(IF(AND(G42="Male",B42="Einliðaleikur"),INDEX(Einl.kk!$A$3:$F$1041,MATCH(Skráningarblað!F42,Einl.kk!$D$3:$D$1041,0),2),IF(AND(G42="Male",B42="Tvíliðaleikur"),INDEX(Tvíl.kk!$A$3:$F$1054,MATCH(Skráningarblað!F42,Tvíl.kk!$D$3:$D$1054,0),2),IF(AND(G42="Male",B42="Tvenndarleikur"),INDEX(Tvennd.kk!$A$3:$F$1025,MATCH(Skráningarblað!F42,Tvennd.kk!$D$3:$D$1025,0),2),IF(AND(G42="Female",B42="Einliðaleikur"),INDEX(Einl.kvk!$A$3:$F$1004,MATCH(Skráningarblað!F42,Einl.kvk!$D$3:$D$1004,0),2),IF(AND(G42="Female",B42="Tvíliðaleikur"),INDEX(Tvíl.kvk!$A$3:$F$1008,MATCH(Skráningarblað!F42,Tvíl.kvk!$D$3:$D$1008,0),2),IF(AND(G42="Female",B42="Tvenndarleikur"),INDEX(Tvennd.kvk!$A$3:$F$1009,MATCH(Skráningarblað!F42,Tvennd.kvk!$D$3:$D$1009,0),2),"")))))),"2. Deild")</f>
        <v/>
      </c>
      <c r="J42" s="13" t="str">
        <f t="shared" si="0"/>
        <v/>
      </c>
      <c r="K42" s="13" t="str">
        <f t="shared" si="1"/>
        <v/>
      </c>
      <c r="L42" s="13">
        <f t="shared" si="2"/>
        <v>0</v>
      </c>
      <c r="M42" s="13" t="str">
        <f t="shared" si="3"/>
        <v xml:space="preserve"> -  </v>
      </c>
      <c r="N42" s="13" t="str">
        <f>IFERROR(IF(AND(G42="Male",B42="Einliðaleikur"),INDEX(Einl.kk!$A$3:$F$1041,MATCH(Skráningarblað!F42,Einl.kk!$D$3:$D$1041,0),6),IF(AND(G42="Male",B42="Tvíliðaleikur"),INDEX(Tvíl.kk!$A$3:$F$1054,MATCH(Skráningarblað!F42,Tvíl.kk!$D$3:$D$1054,0),6),IF(AND(G42="Male",B42="Tvenndarleikur"),INDEX(Tvennd.kk!$A$3:$F$1025,MATCH(Skráningarblað!F42,Tvennd.kk!$D$3:$D$1025,0),6),IF(AND(G42="Female",B42="Einliðaleikur"),INDEX(Einl.kvk!$A$3:$F$1004,MATCH(Skráningarblað!F42,Einl.kvk!$D$3:$D$1004,0),6),IF(AND(G42="Female",B42="Tvíliðaleikur"),INDEX(Tvíl.kvk!$A$3:$F$1008,MATCH(Skráningarblað!F42,Tvíl.kvk!$D$3:$D$1008,0),6),IF(AND(G42="Female",B42="Tvenndarleikur"),INDEX(Tvennd.kvk!$A$3:$F$1009,MATCH(Skráningarblað!F42,Tvennd.kvk!$D$3:$D$1009,0),6),"")))))),0)</f>
        <v/>
      </c>
      <c r="O42" s="13" t="str">
        <f>IFERROR(IF(F42="","",IF(AND(NOT(B42="Einliðaleikur"),D42=""),"Partner Wanted",INDEX(Leikmannaskrá!$A$2:$D$1171,MATCH(D42,Leikmannaskrá!$A$2:$A$1175,0),2))),"")</f>
        <v/>
      </c>
      <c r="P42" s="13" t="str">
        <f>IFERROR(INDEX(Leikmannaskrá!$A$2:$D$1171,MATCH(D42,Leikmannaskrá!$A$2:$A$1175,0),4),"")</f>
        <v/>
      </c>
      <c r="Q42" s="13" t="str">
        <f>IFERROR(IF(AND(P42="Male",B42="Einliðaleikur"),INDEX(Einl.kk!$A$3:$F$1041,MATCH(Skráningarblað!O42,Einl.kk!$D$3:$D$1041,0),2),IF(AND(P42="Male",B42="Tvíliðaleikur"),INDEX(Tvíl.kk!$A$3:$F$1054,MATCH(Skráningarblað!O42,Tvíl.kk!$D$3:$D$1054,0),2),IF(AND(P42="Male",B42="Tvenndarleikur"),INDEX(Tvennd.kk!$A$3:$F$1025,MATCH(Skráningarblað!O42,Tvennd.kk!$D$3:$D$1025,0),2),IF(AND(P42="Female",B42="Einliðaleikur"),INDEX(Einl.kvk!$A$3:$F$1004,MATCH(Skráningarblað!O42,Einl.kvk!$D$3:$D$1004,0),2),IF(AND(P42="Female",B42="Tvíliðaleikur"),INDEX(Tvíl.kvk!$A$3:$F$1008,MATCH(Skráningarblað!O42,Tvíl.kvk!$D$3:$D$1008,0),2),IF(AND(P42="Female",B42="Tvenndarleikur"),INDEX(Tvennd.kvk!$A$3:$F$1009,MATCH(Skráningarblað!O42,Tvennd.kvk!$D$3:$D$1009,0),2),"")))))),"2. Deild")</f>
        <v/>
      </c>
      <c r="R42" s="13" t="str">
        <f t="shared" si="4"/>
        <v/>
      </c>
      <c r="S42" s="13" t="str">
        <f>IFERROR(IF(AND(P42="Male",B42="Einliðaleikur"),INDEX(Einl.kk!$A$3:$F$1041,MATCH(Skráningarblað!O42,Einl.kk!$D$3:$D$1041,0),6),IF(AND(P42="Male",B42="Tvíliðaleikur"),INDEX(Tvíl.kk!$A$3:$F$1054,MATCH(Skráningarblað!O42,Tvíl.kk!$D$3:$D$1054,0),6),IF(AND(P42="Male",B42="Tvenndarleikur"),INDEX(Tvennd.kk!$A$3:$F$1025,MATCH(Skráningarblað!O42,Tvennd.kk!$D$3:$D$1025,0),6),IF(AND(P42="Female",B42="Einliðaleikur"),INDEX(Einl.kvk!$A$3:$F$1004,MATCH(Skráningarblað!O42,Einl.kvk!$D$3:$D$1004,0),6),IF(AND(P42="Female",B42="Tvíliðaleikur"),INDEX(Tvíl.kvk!$A$3:$F$1008,MATCH(Skráningarblað!O42,Tvíl.kvk!$D$3:$D$1008,0),6),IF(AND(P42="Female",B42="Tvenndarleikur"),INDEX(Tvennd.kvk!$A$3:$F$1009,MATCH(Skráningarblað!O42,Tvennd.kvk!$D$3:$D$1009,0),6),"")))))),0)</f>
        <v/>
      </c>
      <c r="T42" s="13" t="str">
        <f>IFERROR(INDEX(Leikmannaskrá!$A$2:$E$612,MATCH(A42,Leikmannaskrá!$A$2:$A$612,0),5),"")</f>
        <v/>
      </c>
      <c r="U42" s="29" t="str">
        <f t="shared" si="5"/>
        <v/>
      </c>
    </row>
    <row r="43" spans="1:21" x14ac:dyDescent="0.35">
      <c r="A43" s="28"/>
      <c r="B43" s="28"/>
      <c r="C43" s="28"/>
      <c r="D43" s="28"/>
      <c r="E43" s="28"/>
      <c r="F43" s="13" t="str">
        <f>IFERROR(INDEX(Leikmannaskrá!$A$2:$D$1171,MATCH(A43,Leikmannaskrá!$A$2:$A$1175,0),2),"")</f>
        <v/>
      </c>
      <c r="G43" s="13" t="str">
        <f>IFERROR(INDEX(Leikmannaskrá!$A$2:$D$1171,MATCH(A43,Leikmannaskrá!$A$2:$A$1175,0),4),"")</f>
        <v/>
      </c>
      <c r="H43" s="13" t="str">
        <f>IFERROR(INDEX(Leikmannaskrá!$A$2:$D$1171,MATCH(A43,Leikmannaskrá!$A$2:$A$1175,0),3),"")</f>
        <v/>
      </c>
      <c r="I43" s="13" t="str">
        <f>IFERROR(IF(AND(G43="Male",B43="Einliðaleikur"),INDEX(Einl.kk!$A$3:$F$1041,MATCH(Skráningarblað!F43,Einl.kk!$D$3:$D$1041,0),2),IF(AND(G43="Male",B43="Tvíliðaleikur"),INDEX(Tvíl.kk!$A$3:$F$1054,MATCH(Skráningarblað!F43,Tvíl.kk!$D$3:$D$1054,0),2),IF(AND(G43="Male",B43="Tvenndarleikur"),INDEX(Tvennd.kk!$A$3:$F$1025,MATCH(Skráningarblað!F43,Tvennd.kk!$D$3:$D$1025,0),2),IF(AND(G43="Female",B43="Einliðaleikur"),INDEX(Einl.kvk!$A$3:$F$1004,MATCH(Skráningarblað!F43,Einl.kvk!$D$3:$D$1004,0),2),IF(AND(G43="Female",B43="Tvíliðaleikur"),INDEX(Tvíl.kvk!$A$3:$F$1008,MATCH(Skráningarblað!F43,Tvíl.kvk!$D$3:$D$1008,0),2),IF(AND(G43="Female",B43="Tvenndarleikur"),INDEX(Tvennd.kvk!$A$3:$F$1009,MATCH(Skráningarblað!F43,Tvennd.kvk!$D$3:$D$1009,0),2),"")))))),"2. Deild")</f>
        <v/>
      </c>
      <c r="J43" s="13" t="str">
        <f t="shared" si="0"/>
        <v/>
      </c>
      <c r="K43" s="13" t="str">
        <f t="shared" si="1"/>
        <v/>
      </c>
      <c r="L43" s="13">
        <f t="shared" si="2"/>
        <v>0</v>
      </c>
      <c r="M43" s="13" t="str">
        <f t="shared" si="3"/>
        <v xml:space="preserve"> -  </v>
      </c>
      <c r="N43" s="13" t="str">
        <f>IFERROR(IF(AND(G43="Male",B43="Einliðaleikur"),INDEX(Einl.kk!$A$3:$F$1041,MATCH(Skráningarblað!F43,Einl.kk!$D$3:$D$1041,0),6),IF(AND(G43="Male",B43="Tvíliðaleikur"),INDEX(Tvíl.kk!$A$3:$F$1054,MATCH(Skráningarblað!F43,Tvíl.kk!$D$3:$D$1054,0),6),IF(AND(G43="Male",B43="Tvenndarleikur"),INDEX(Tvennd.kk!$A$3:$F$1025,MATCH(Skráningarblað!F43,Tvennd.kk!$D$3:$D$1025,0),6),IF(AND(G43="Female",B43="Einliðaleikur"),INDEX(Einl.kvk!$A$3:$F$1004,MATCH(Skráningarblað!F43,Einl.kvk!$D$3:$D$1004,0),6),IF(AND(G43="Female",B43="Tvíliðaleikur"),INDEX(Tvíl.kvk!$A$3:$F$1008,MATCH(Skráningarblað!F43,Tvíl.kvk!$D$3:$D$1008,0),6),IF(AND(G43="Female",B43="Tvenndarleikur"),INDEX(Tvennd.kvk!$A$3:$F$1009,MATCH(Skráningarblað!F43,Tvennd.kvk!$D$3:$D$1009,0),6),"")))))),0)</f>
        <v/>
      </c>
      <c r="O43" s="13" t="str">
        <f>IFERROR(IF(F43="","",IF(AND(NOT(B43="Einliðaleikur"),D43=""),"Partner Wanted",INDEX(Leikmannaskrá!$A$2:$D$1171,MATCH(D43,Leikmannaskrá!$A$2:$A$1175,0),2))),"")</f>
        <v/>
      </c>
      <c r="P43" s="13" t="str">
        <f>IFERROR(INDEX(Leikmannaskrá!$A$2:$D$1171,MATCH(D43,Leikmannaskrá!$A$2:$A$1175,0),4),"")</f>
        <v/>
      </c>
      <c r="Q43" s="13" t="str">
        <f>IFERROR(IF(AND(P43="Male",B43="Einliðaleikur"),INDEX(Einl.kk!$A$3:$F$1041,MATCH(Skráningarblað!O43,Einl.kk!$D$3:$D$1041,0),2),IF(AND(P43="Male",B43="Tvíliðaleikur"),INDEX(Tvíl.kk!$A$3:$F$1054,MATCH(Skráningarblað!O43,Tvíl.kk!$D$3:$D$1054,0),2),IF(AND(P43="Male",B43="Tvenndarleikur"),INDEX(Tvennd.kk!$A$3:$F$1025,MATCH(Skráningarblað!O43,Tvennd.kk!$D$3:$D$1025,0),2),IF(AND(P43="Female",B43="Einliðaleikur"),INDEX(Einl.kvk!$A$3:$F$1004,MATCH(Skráningarblað!O43,Einl.kvk!$D$3:$D$1004,0),2),IF(AND(P43="Female",B43="Tvíliðaleikur"),INDEX(Tvíl.kvk!$A$3:$F$1008,MATCH(Skráningarblað!O43,Tvíl.kvk!$D$3:$D$1008,0),2),IF(AND(P43="Female",B43="Tvenndarleikur"),INDEX(Tvennd.kvk!$A$3:$F$1009,MATCH(Skráningarblað!O43,Tvennd.kvk!$D$3:$D$1009,0),2),"")))))),"2. Deild")</f>
        <v/>
      </c>
      <c r="R43" s="13" t="str">
        <f t="shared" si="4"/>
        <v/>
      </c>
      <c r="S43" s="13" t="str">
        <f>IFERROR(IF(AND(P43="Male",B43="Einliðaleikur"),INDEX(Einl.kk!$A$3:$F$1041,MATCH(Skráningarblað!O43,Einl.kk!$D$3:$D$1041,0),6),IF(AND(P43="Male",B43="Tvíliðaleikur"),INDEX(Tvíl.kk!$A$3:$F$1054,MATCH(Skráningarblað!O43,Tvíl.kk!$D$3:$D$1054,0),6),IF(AND(P43="Male",B43="Tvenndarleikur"),INDEX(Tvennd.kk!$A$3:$F$1025,MATCH(Skráningarblað!O43,Tvennd.kk!$D$3:$D$1025,0),6),IF(AND(P43="Female",B43="Einliðaleikur"),INDEX(Einl.kvk!$A$3:$F$1004,MATCH(Skráningarblað!O43,Einl.kvk!$D$3:$D$1004,0),6),IF(AND(P43="Female",B43="Tvíliðaleikur"),INDEX(Tvíl.kvk!$A$3:$F$1008,MATCH(Skráningarblað!O43,Tvíl.kvk!$D$3:$D$1008,0),6),IF(AND(P43="Female",B43="Tvenndarleikur"),INDEX(Tvennd.kvk!$A$3:$F$1009,MATCH(Skráningarblað!O43,Tvennd.kvk!$D$3:$D$1009,0),6),"")))))),0)</f>
        <v/>
      </c>
      <c r="T43" s="13" t="str">
        <f>IFERROR(INDEX(Leikmannaskrá!$A$2:$E$612,MATCH(A43,Leikmannaskrá!$A$2:$A$612,0),5),"")</f>
        <v/>
      </c>
      <c r="U43" s="29" t="str">
        <f t="shared" si="5"/>
        <v/>
      </c>
    </row>
    <row r="44" spans="1:21" x14ac:dyDescent="0.35">
      <c r="A44" s="28"/>
      <c r="B44" s="28"/>
      <c r="C44" s="28"/>
      <c r="D44" s="28"/>
      <c r="E44" s="28"/>
      <c r="F44" s="13" t="str">
        <f>IFERROR(INDEX(Leikmannaskrá!$A$2:$D$1171,MATCH(A44,Leikmannaskrá!$A$2:$A$1175,0),2),"")</f>
        <v/>
      </c>
      <c r="G44" s="13" t="str">
        <f>IFERROR(INDEX(Leikmannaskrá!$A$2:$D$1171,MATCH(A44,Leikmannaskrá!$A$2:$A$1175,0),4),"")</f>
        <v/>
      </c>
      <c r="H44" s="13" t="str">
        <f>IFERROR(INDEX(Leikmannaskrá!$A$2:$D$1171,MATCH(A44,Leikmannaskrá!$A$2:$A$1175,0),3),"")</f>
        <v/>
      </c>
      <c r="I44" s="13" t="str">
        <f>IFERROR(IF(AND(G44="Male",B44="Einliðaleikur"),INDEX(Einl.kk!$A$3:$F$1041,MATCH(Skráningarblað!F44,Einl.kk!$D$3:$D$1041,0),2),IF(AND(G44="Male",B44="Tvíliðaleikur"),INDEX(Tvíl.kk!$A$3:$F$1054,MATCH(Skráningarblað!F44,Tvíl.kk!$D$3:$D$1054,0),2),IF(AND(G44="Male",B44="Tvenndarleikur"),INDEX(Tvennd.kk!$A$3:$F$1025,MATCH(Skráningarblað!F44,Tvennd.kk!$D$3:$D$1025,0),2),IF(AND(G44="Female",B44="Einliðaleikur"),INDEX(Einl.kvk!$A$3:$F$1004,MATCH(Skráningarblað!F44,Einl.kvk!$D$3:$D$1004,0),2),IF(AND(G44="Female",B44="Tvíliðaleikur"),INDEX(Tvíl.kvk!$A$3:$F$1008,MATCH(Skráningarblað!F44,Tvíl.kvk!$D$3:$D$1008,0),2),IF(AND(G44="Female",B44="Tvenndarleikur"),INDEX(Tvennd.kvk!$A$3:$F$1009,MATCH(Skráningarblað!F44,Tvennd.kvk!$D$3:$D$1009,0),2),"")))))),"2. Deild")</f>
        <v/>
      </c>
      <c r="J44" s="13" t="str">
        <f t="shared" si="0"/>
        <v/>
      </c>
      <c r="K44" s="13" t="str">
        <f t="shared" si="1"/>
        <v/>
      </c>
      <c r="L44" s="13">
        <f t="shared" si="2"/>
        <v>0</v>
      </c>
      <c r="M44" s="13" t="str">
        <f t="shared" si="3"/>
        <v xml:space="preserve"> -  </v>
      </c>
      <c r="N44" s="13" t="str">
        <f>IFERROR(IF(AND(G44="Male",B44="Einliðaleikur"),INDEX(Einl.kk!$A$3:$F$1041,MATCH(Skráningarblað!F44,Einl.kk!$D$3:$D$1041,0),6),IF(AND(G44="Male",B44="Tvíliðaleikur"),INDEX(Tvíl.kk!$A$3:$F$1054,MATCH(Skráningarblað!F44,Tvíl.kk!$D$3:$D$1054,0),6),IF(AND(G44="Male",B44="Tvenndarleikur"),INDEX(Tvennd.kk!$A$3:$F$1025,MATCH(Skráningarblað!F44,Tvennd.kk!$D$3:$D$1025,0),6),IF(AND(G44="Female",B44="Einliðaleikur"),INDEX(Einl.kvk!$A$3:$F$1004,MATCH(Skráningarblað!F44,Einl.kvk!$D$3:$D$1004,0),6),IF(AND(G44="Female",B44="Tvíliðaleikur"),INDEX(Tvíl.kvk!$A$3:$F$1008,MATCH(Skráningarblað!F44,Tvíl.kvk!$D$3:$D$1008,0),6),IF(AND(G44="Female",B44="Tvenndarleikur"),INDEX(Tvennd.kvk!$A$3:$F$1009,MATCH(Skráningarblað!F44,Tvennd.kvk!$D$3:$D$1009,0),6),"")))))),0)</f>
        <v/>
      </c>
      <c r="O44" s="13" t="str">
        <f>IFERROR(IF(F44="","",IF(AND(NOT(B44="Einliðaleikur"),D44=""),"Partner Wanted",INDEX(Leikmannaskrá!$A$2:$D$1171,MATCH(D44,Leikmannaskrá!$A$2:$A$1175,0),2))),"")</f>
        <v/>
      </c>
      <c r="P44" s="13" t="str">
        <f>IFERROR(INDEX(Leikmannaskrá!$A$2:$D$1171,MATCH(D44,Leikmannaskrá!$A$2:$A$1175,0),4),"")</f>
        <v/>
      </c>
      <c r="Q44" s="13" t="str">
        <f>IFERROR(IF(AND(P44="Male",B44="Einliðaleikur"),INDEX(Einl.kk!$A$3:$F$1041,MATCH(Skráningarblað!O44,Einl.kk!$D$3:$D$1041,0),2),IF(AND(P44="Male",B44="Tvíliðaleikur"),INDEX(Tvíl.kk!$A$3:$F$1054,MATCH(Skráningarblað!O44,Tvíl.kk!$D$3:$D$1054,0),2),IF(AND(P44="Male",B44="Tvenndarleikur"),INDEX(Tvennd.kk!$A$3:$F$1025,MATCH(Skráningarblað!O44,Tvennd.kk!$D$3:$D$1025,0),2),IF(AND(P44="Female",B44="Einliðaleikur"),INDEX(Einl.kvk!$A$3:$F$1004,MATCH(Skráningarblað!O44,Einl.kvk!$D$3:$D$1004,0),2),IF(AND(P44="Female",B44="Tvíliðaleikur"),INDEX(Tvíl.kvk!$A$3:$F$1008,MATCH(Skráningarblað!O44,Tvíl.kvk!$D$3:$D$1008,0),2),IF(AND(P44="Female",B44="Tvenndarleikur"),INDEX(Tvennd.kvk!$A$3:$F$1009,MATCH(Skráningarblað!O44,Tvennd.kvk!$D$3:$D$1009,0),2),"")))))),"2. Deild")</f>
        <v/>
      </c>
      <c r="R44" s="13" t="str">
        <f t="shared" si="4"/>
        <v/>
      </c>
      <c r="S44" s="13" t="str">
        <f>IFERROR(IF(AND(P44="Male",B44="Einliðaleikur"),INDEX(Einl.kk!$A$3:$F$1041,MATCH(Skráningarblað!O44,Einl.kk!$D$3:$D$1041,0),6),IF(AND(P44="Male",B44="Tvíliðaleikur"),INDEX(Tvíl.kk!$A$3:$F$1054,MATCH(Skráningarblað!O44,Tvíl.kk!$D$3:$D$1054,0),6),IF(AND(P44="Male",B44="Tvenndarleikur"),INDEX(Tvennd.kk!$A$3:$F$1025,MATCH(Skráningarblað!O44,Tvennd.kk!$D$3:$D$1025,0),6),IF(AND(P44="Female",B44="Einliðaleikur"),INDEX(Einl.kvk!$A$3:$F$1004,MATCH(Skráningarblað!O44,Einl.kvk!$D$3:$D$1004,0),6),IF(AND(P44="Female",B44="Tvíliðaleikur"),INDEX(Tvíl.kvk!$A$3:$F$1008,MATCH(Skráningarblað!O44,Tvíl.kvk!$D$3:$D$1008,0),6),IF(AND(P44="Female",B44="Tvenndarleikur"),INDEX(Tvennd.kvk!$A$3:$F$1009,MATCH(Skráningarblað!O44,Tvennd.kvk!$D$3:$D$1009,0),6),"")))))),0)</f>
        <v/>
      </c>
      <c r="T44" s="13" t="str">
        <f>IFERROR(INDEX(Leikmannaskrá!$A$2:$E$612,MATCH(A44,Leikmannaskrá!$A$2:$A$612,0),5),"")</f>
        <v/>
      </c>
      <c r="U44" s="29" t="str">
        <f t="shared" si="5"/>
        <v/>
      </c>
    </row>
    <row r="45" spans="1:21" x14ac:dyDescent="0.35">
      <c r="A45" s="28"/>
      <c r="B45" s="28"/>
      <c r="C45" s="28"/>
      <c r="D45" s="28"/>
      <c r="E45" s="28"/>
      <c r="F45" s="13" t="str">
        <f>IFERROR(INDEX(Leikmannaskrá!$A$2:$D$1171,MATCH(A45,Leikmannaskrá!$A$2:$A$1175,0),2),"")</f>
        <v/>
      </c>
      <c r="G45" s="13" t="str">
        <f>IFERROR(INDEX(Leikmannaskrá!$A$2:$D$1171,MATCH(A45,Leikmannaskrá!$A$2:$A$1175,0),4),"")</f>
        <v/>
      </c>
      <c r="H45" s="13" t="str">
        <f>IFERROR(INDEX(Leikmannaskrá!$A$2:$D$1171,MATCH(A45,Leikmannaskrá!$A$2:$A$1175,0),3),"")</f>
        <v/>
      </c>
      <c r="I45" s="13" t="str">
        <f>IFERROR(IF(AND(G45="Male",B45="Einliðaleikur"),INDEX(Einl.kk!$A$3:$F$1041,MATCH(Skráningarblað!F45,Einl.kk!$D$3:$D$1041,0),2),IF(AND(G45="Male",B45="Tvíliðaleikur"),INDEX(Tvíl.kk!$A$3:$F$1054,MATCH(Skráningarblað!F45,Tvíl.kk!$D$3:$D$1054,0),2),IF(AND(G45="Male",B45="Tvenndarleikur"),INDEX(Tvennd.kk!$A$3:$F$1025,MATCH(Skráningarblað!F45,Tvennd.kk!$D$3:$D$1025,0),2),IF(AND(G45="Female",B45="Einliðaleikur"),INDEX(Einl.kvk!$A$3:$F$1004,MATCH(Skráningarblað!F45,Einl.kvk!$D$3:$D$1004,0),2),IF(AND(G45="Female",B45="Tvíliðaleikur"),INDEX(Tvíl.kvk!$A$3:$F$1008,MATCH(Skráningarblað!F45,Tvíl.kvk!$D$3:$D$1008,0),2),IF(AND(G45="Female",B45="Tvenndarleikur"),INDEX(Tvennd.kvk!$A$3:$F$1009,MATCH(Skráningarblað!F45,Tvennd.kvk!$D$3:$D$1009,0),2),"")))))),"2. Deild")</f>
        <v/>
      </c>
      <c r="J45" s="13" t="str">
        <f t="shared" si="0"/>
        <v/>
      </c>
      <c r="K45" s="13" t="str">
        <f t="shared" si="1"/>
        <v/>
      </c>
      <c r="L45" s="13">
        <f t="shared" si="2"/>
        <v>0</v>
      </c>
      <c r="M45" s="13" t="str">
        <f t="shared" si="3"/>
        <v xml:space="preserve"> -  </v>
      </c>
      <c r="N45" s="13" t="str">
        <f>IFERROR(IF(AND(G45="Male",B45="Einliðaleikur"),INDEX(Einl.kk!$A$3:$F$1041,MATCH(Skráningarblað!F45,Einl.kk!$D$3:$D$1041,0),6),IF(AND(G45="Male",B45="Tvíliðaleikur"),INDEX(Tvíl.kk!$A$3:$F$1054,MATCH(Skráningarblað!F45,Tvíl.kk!$D$3:$D$1054,0),6),IF(AND(G45="Male",B45="Tvenndarleikur"),INDEX(Tvennd.kk!$A$3:$F$1025,MATCH(Skráningarblað!F45,Tvennd.kk!$D$3:$D$1025,0),6),IF(AND(G45="Female",B45="Einliðaleikur"),INDEX(Einl.kvk!$A$3:$F$1004,MATCH(Skráningarblað!F45,Einl.kvk!$D$3:$D$1004,0),6),IF(AND(G45="Female",B45="Tvíliðaleikur"),INDEX(Tvíl.kvk!$A$3:$F$1008,MATCH(Skráningarblað!F45,Tvíl.kvk!$D$3:$D$1008,0),6),IF(AND(G45="Female",B45="Tvenndarleikur"),INDEX(Tvennd.kvk!$A$3:$F$1009,MATCH(Skráningarblað!F45,Tvennd.kvk!$D$3:$D$1009,0),6),"")))))),0)</f>
        <v/>
      </c>
      <c r="O45" s="13" t="str">
        <f>IFERROR(IF(F45="","",IF(AND(NOT(B45="Einliðaleikur"),D45=""),"Partner Wanted",INDEX(Leikmannaskrá!$A$2:$D$1171,MATCH(D45,Leikmannaskrá!$A$2:$A$1175,0),2))),"")</f>
        <v/>
      </c>
      <c r="P45" s="13" t="str">
        <f>IFERROR(INDEX(Leikmannaskrá!$A$2:$D$1171,MATCH(D45,Leikmannaskrá!$A$2:$A$1175,0),4),"")</f>
        <v/>
      </c>
      <c r="Q45" s="13" t="str">
        <f>IFERROR(IF(AND(P45="Male",B45="Einliðaleikur"),INDEX(Einl.kk!$A$3:$F$1041,MATCH(Skráningarblað!O45,Einl.kk!$D$3:$D$1041,0),2),IF(AND(P45="Male",B45="Tvíliðaleikur"),INDEX(Tvíl.kk!$A$3:$F$1054,MATCH(Skráningarblað!O45,Tvíl.kk!$D$3:$D$1054,0),2),IF(AND(P45="Male",B45="Tvenndarleikur"),INDEX(Tvennd.kk!$A$3:$F$1025,MATCH(Skráningarblað!O45,Tvennd.kk!$D$3:$D$1025,0),2),IF(AND(P45="Female",B45="Einliðaleikur"),INDEX(Einl.kvk!$A$3:$F$1004,MATCH(Skráningarblað!O45,Einl.kvk!$D$3:$D$1004,0),2),IF(AND(P45="Female",B45="Tvíliðaleikur"),INDEX(Tvíl.kvk!$A$3:$F$1008,MATCH(Skráningarblað!O45,Tvíl.kvk!$D$3:$D$1008,0),2),IF(AND(P45="Female",B45="Tvenndarleikur"),INDEX(Tvennd.kvk!$A$3:$F$1009,MATCH(Skráningarblað!O45,Tvennd.kvk!$D$3:$D$1009,0),2),"")))))),"2. Deild")</f>
        <v/>
      </c>
      <c r="R45" s="13" t="str">
        <f t="shared" si="4"/>
        <v/>
      </c>
      <c r="S45" s="13" t="str">
        <f>IFERROR(IF(AND(P45="Male",B45="Einliðaleikur"),INDEX(Einl.kk!$A$3:$F$1041,MATCH(Skráningarblað!O45,Einl.kk!$D$3:$D$1041,0),6),IF(AND(P45="Male",B45="Tvíliðaleikur"),INDEX(Tvíl.kk!$A$3:$F$1054,MATCH(Skráningarblað!O45,Tvíl.kk!$D$3:$D$1054,0),6),IF(AND(P45="Male",B45="Tvenndarleikur"),INDEX(Tvennd.kk!$A$3:$F$1025,MATCH(Skráningarblað!O45,Tvennd.kk!$D$3:$D$1025,0),6),IF(AND(P45="Female",B45="Einliðaleikur"),INDEX(Einl.kvk!$A$3:$F$1004,MATCH(Skráningarblað!O45,Einl.kvk!$D$3:$D$1004,0),6),IF(AND(P45="Female",B45="Tvíliðaleikur"),INDEX(Tvíl.kvk!$A$3:$F$1008,MATCH(Skráningarblað!O45,Tvíl.kvk!$D$3:$D$1008,0),6),IF(AND(P45="Female",B45="Tvenndarleikur"),INDEX(Tvennd.kvk!$A$3:$F$1009,MATCH(Skráningarblað!O45,Tvennd.kvk!$D$3:$D$1009,0),6),"")))))),0)</f>
        <v/>
      </c>
      <c r="T45" s="13" t="str">
        <f>IFERROR(INDEX(Leikmannaskrá!$A$2:$E$612,MATCH(A45,Leikmannaskrá!$A$2:$A$612,0),5),"")</f>
        <v/>
      </c>
      <c r="U45" s="29" t="str">
        <f t="shared" si="5"/>
        <v/>
      </c>
    </row>
    <row r="46" spans="1:21" x14ac:dyDescent="0.35">
      <c r="A46" s="28"/>
      <c r="B46" s="28"/>
      <c r="C46" s="28"/>
      <c r="D46" s="28"/>
      <c r="E46" s="28"/>
      <c r="F46" s="13" t="str">
        <f>IFERROR(INDEX(Leikmannaskrá!$A$2:$D$1171,MATCH(A46,Leikmannaskrá!$A$2:$A$1175,0),2),"")</f>
        <v/>
      </c>
      <c r="G46" s="13" t="str">
        <f>IFERROR(INDEX(Leikmannaskrá!$A$2:$D$1171,MATCH(A46,Leikmannaskrá!$A$2:$A$1175,0),4),"")</f>
        <v/>
      </c>
      <c r="H46" s="13" t="str">
        <f>IFERROR(INDEX(Leikmannaskrá!$A$2:$D$1171,MATCH(A46,Leikmannaskrá!$A$2:$A$1175,0),3),"")</f>
        <v/>
      </c>
      <c r="I46" s="13" t="str">
        <f>IFERROR(IF(AND(G46="Male",B46="Einliðaleikur"),INDEX(Einl.kk!$A$3:$F$1041,MATCH(Skráningarblað!F46,Einl.kk!$D$3:$D$1041,0),2),IF(AND(G46="Male",B46="Tvíliðaleikur"),INDEX(Tvíl.kk!$A$3:$F$1054,MATCH(Skráningarblað!F46,Tvíl.kk!$D$3:$D$1054,0),2),IF(AND(G46="Male",B46="Tvenndarleikur"),INDEX(Tvennd.kk!$A$3:$F$1025,MATCH(Skráningarblað!F46,Tvennd.kk!$D$3:$D$1025,0),2),IF(AND(G46="Female",B46="Einliðaleikur"),INDEX(Einl.kvk!$A$3:$F$1004,MATCH(Skráningarblað!F46,Einl.kvk!$D$3:$D$1004,0),2),IF(AND(G46="Female",B46="Tvíliðaleikur"),INDEX(Tvíl.kvk!$A$3:$F$1008,MATCH(Skráningarblað!F46,Tvíl.kvk!$D$3:$D$1008,0),2),IF(AND(G46="Female",B46="Tvenndarleikur"),INDEX(Tvennd.kvk!$A$3:$F$1009,MATCH(Skráningarblað!F46,Tvennd.kvk!$D$3:$D$1009,0),2),"")))))),"2. Deild")</f>
        <v/>
      </c>
      <c r="J46" s="13" t="str">
        <f t="shared" si="0"/>
        <v/>
      </c>
      <c r="K46" s="13" t="str">
        <f t="shared" si="1"/>
        <v/>
      </c>
      <c r="L46" s="13">
        <f t="shared" si="2"/>
        <v>0</v>
      </c>
      <c r="M46" s="13" t="str">
        <f t="shared" si="3"/>
        <v xml:space="preserve"> -  </v>
      </c>
      <c r="N46" s="13" t="str">
        <f>IFERROR(IF(AND(G46="Male",B46="Einliðaleikur"),INDEX(Einl.kk!$A$3:$F$1041,MATCH(Skráningarblað!F46,Einl.kk!$D$3:$D$1041,0),6),IF(AND(G46="Male",B46="Tvíliðaleikur"),INDEX(Tvíl.kk!$A$3:$F$1054,MATCH(Skráningarblað!F46,Tvíl.kk!$D$3:$D$1054,0),6),IF(AND(G46="Male",B46="Tvenndarleikur"),INDEX(Tvennd.kk!$A$3:$F$1025,MATCH(Skráningarblað!F46,Tvennd.kk!$D$3:$D$1025,0),6),IF(AND(G46="Female",B46="Einliðaleikur"),INDEX(Einl.kvk!$A$3:$F$1004,MATCH(Skráningarblað!F46,Einl.kvk!$D$3:$D$1004,0),6),IF(AND(G46="Female",B46="Tvíliðaleikur"),INDEX(Tvíl.kvk!$A$3:$F$1008,MATCH(Skráningarblað!F46,Tvíl.kvk!$D$3:$D$1008,0),6),IF(AND(G46="Female",B46="Tvenndarleikur"),INDEX(Tvennd.kvk!$A$3:$F$1009,MATCH(Skráningarblað!F46,Tvennd.kvk!$D$3:$D$1009,0),6),"")))))),0)</f>
        <v/>
      </c>
      <c r="O46" s="13" t="str">
        <f>IFERROR(IF(F46="","",IF(AND(NOT(B46="Einliðaleikur"),D46=""),"Partner Wanted",INDEX(Leikmannaskrá!$A$2:$D$1171,MATCH(D46,Leikmannaskrá!$A$2:$A$1175,0),2))),"")</f>
        <v/>
      </c>
      <c r="P46" s="13" t="str">
        <f>IFERROR(INDEX(Leikmannaskrá!$A$2:$D$1171,MATCH(D46,Leikmannaskrá!$A$2:$A$1175,0),4),"")</f>
        <v/>
      </c>
      <c r="Q46" s="13" t="str">
        <f>IFERROR(IF(AND(P46="Male",B46="Einliðaleikur"),INDEX(Einl.kk!$A$3:$F$1041,MATCH(Skráningarblað!O46,Einl.kk!$D$3:$D$1041,0),2),IF(AND(P46="Male",B46="Tvíliðaleikur"),INDEX(Tvíl.kk!$A$3:$F$1054,MATCH(Skráningarblað!O46,Tvíl.kk!$D$3:$D$1054,0),2),IF(AND(P46="Male",B46="Tvenndarleikur"),INDEX(Tvennd.kk!$A$3:$F$1025,MATCH(Skráningarblað!O46,Tvennd.kk!$D$3:$D$1025,0),2),IF(AND(P46="Female",B46="Einliðaleikur"),INDEX(Einl.kvk!$A$3:$F$1004,MATCH(Skráningarblað!O46,Einl.kvk!$D$3:$D$1004,0),2),IF(AND(P46="Female",B46="Tvíliðaleikur"),INDEX(Tvíl.kvk!$A$3:$F$1008,MATCH(Skráningarblað!O46,Tvíl.kvk!$D$3:$D$1008,0),2),IF(AND(P46="Female",B46="Tvenndarleikur"),INDEX(Tvennd.kvk!$A$3:$F$1009,MATCH(Skráningarblað!O46,Tvennd.kvk!$D$3:$D$1009,0),2),"")))))),"2. Deild")</f>
        <v/>
      </c>
      <c r="R46" s="13" t="str">
        <f t="shared" si="4"/>
        <v/>
      </c>
      <c r="S46" s="13" t="str">
        <f>IFERROR(IF(AND(P46="Male",B46="Einliðaleikur"),INDEX(Einl.kk!$A$3:$F$1041,MATCH(Skráningarblað!O46,Einl.kk!$D$3:$D$1041,0),6),IF(AND(P46="Male",B46="Tvíliðaleikur"),INDEX(Tvíl.kk!$A$3:$F$1054,MATCH(Skráningarblað!O46,Tvíl.kk!$D$3:$D$1054,0),6),IF(AND(P46="Male",B46="Tvenndarleikur"),INDEX(Tvennd.kk!$A$3:$F$1025,MATCH(Skráningarblað!O46,Tvennd.kk!$D$3:$D$1025,0),6),IF(AND(P46="Female",B46="Einliðaleikur"),INDEX(Einl.kvk!$A$3:$F$1004,MATCH(Skráningarblað!O46,Einl.kvk!$D$3:$D$1004,0),6),IF(AND(P46="Female",B46="Tvíliðaleikur"),INDEX(Tvíl.kvk!$A$3:$F$1008,MATCH(Skráningarblað!O46,Tvíl.kvk!$D$3:$D$1008,0),6),IF(AND(P46="Female",B46="Tvenndarleikur"),INDEX(Tvennd.kvk!$A$3:$F$1009,MATCH(Skráningarblað!O46,Tvennd.kvk!$D$3:$D$1009,0),6),"")))))),0)</f>
        <v/>
      </c>
      <c r="T46" s="13" t="str">
        <f>IFERROR(INDEX(Leikmannaskrá!$A$2:$E$612,MATCH(A46,Leikmannaskrá!$A$2:$A$612,0),5),"")</f>
        <v/>
      </c>
      <c r="U46" s="29" t="str">
        <f t="shared" si="5"/>
        <v/>
      </c>
    </row>
    <row r="47" spans="1:21" x14ac:dyDescent="0.35">
      <c r="A47" s="28"/>
      <c r="B47" s="28"/>
      <c r="C47" s="28"/>
      <c r="D47" s="28"/>
      <c r="E47" s="28"/>
      <c r="F47" s="13" t="str">
        <f>IFERROR(INDEX(Leikmannaskrá!$A$2:$D$1171,MATCH(A47,Leikmannaskrá!$A$2:$A$1175,0),2),"")</f>
        <v/>
      </c>
      <c r="G47" s="13" t="str">
        <f>IFERROR(INDEX(Leikmannaskrá!$A$2:$D$1171,MATCH(A47,Leikmannaskrá!$A$2:$A$1175,0),4),"")</f>
        <v/>
      </c>
      <c r="H47" s="13" t="str">
        <f>IFERROR(INDEX(Leikmannaskrá!$A$2:$D$1171,MATCH(A47,Leikmannaskrá!$A$2:$A$1175,0),3),"")</f>
        <v/>
      </c>
      <c r="I47" s="13" t="str">
        <f>IFERROR(IF(AND(G47="Male",B47="Einliðaleikur"),INDEX(Einl.kk!$A$3:$F$1041,MATCH(Skráningarblað!F47,Einl.kk!$D$3:$D$1041,0),2),IF(AND(G47="Male",B47="Tvíliðaleikur"),INDEX(Tvíl.kk!$A$3:$F$1054,MATCH(Skráningarblað!F47,Tvíl.kk!$D$3:$D$1054,0),2),IF(AND(G47="Male",B47="Tvenndarleikur"),INDEX(Tvennd.kk!$A$3:$F$1025,MATCH(Skráningarblað!F47,Tvennd.kk!$D$3:$D$1025,0),2),IF(AND(G47="Female",B47="Einliðaleikur"),INDEX(Einl.kvk!$A$3:$F$1004,MATCH(Skráningarblað!F47,Einl.kvk!$D$3:$D$1004,0),2),IF(AND(G47="Female",B47="Tvíliðaleikur"),INDEX(Tvíl.kvk!$A$3:$F$1008,MATCH(Skráningarblað!F47,Tvíl.kvk!$D$3:$D$1008,0),2),IF(AND(G47="Female",B47="Tvenndarleikur"),INDEX(Tvennd.kvk!$A$3:$F$1009,MATCH(Skráningarblað!F47,Tvennd.kvk!$D$3:$D$1009,0),2),"")))))),"2. Deild")</f>
        <v/>
      </c>
      <c r="J47" s="13" t="str">
        <f t="shared" si="0"/>
        <v/>
      </c>
      <c r="K47" s="13" t="str">
        <f t="shared" si="1"/>
        <v/>
      </c>
      <c r="L47" s="13">
        <f t="shared" si="2"/>
        <v>0</v>
      </c>
      <c r="M47" s="13" t="str">
        <f t="shared" si="3"/>
        <v xml:space="preserve"> -  </v>
      </c>
      <c r="N47" s="13" t="str">
        <f>IFERROR(IF(AND(G47="Male",B47="Einliðaleikur"),INDEX(Einl.kk!$A$3:$F$1041,MATCH(Skráningarblað!F47,Einl.kk!$D$3:$D$1041,0),6),IF(AND(G47="Male",B47="Tvíliðaleikur"),INDEX(Tvíl.kk!$A$3:$F$1054,MATCH(Skráningarblað!F47,Tvíl.kk!$D$3:$D$1054,0),6),IF(AND(G47="Male",B47="Tvenndarleikur"),INDEX(Tvennd.kk!$A$3:$F$1025,MATCH(Skráningarblað!F47,Tvennd.kk!$D$3:$D$1025,0),6),IF(AND(G47="Female",B47="Einliðaleikur"),INDEX(Einl.kvk!$A$3:$F$1004,MATCH(Skráningarblað!F47,Einl.kvk!$D$3:$D$1004,0),6),IF(AND(G47="Female",B47="Tvíliðaleikur"),INDEX(Tvíl.kvk!$A$3:$F$1008,MATCH(Skráningarblað!F47,Tvíl.kvk!$D$3:$D$1008,0),6),IF(AND(G47="Female",B47="Tvenndarleikur"),INDEX(Tvennd.kvk!$A$3:$F$1009,MATCH(Skráningarblað!F47,Tvennd.kvk!$D$3:$D$1009,0),6),"")))))),0)</f>
        <v/>
      </c>
      <c r="O47" s="13" t="str">
        <f>IFERROR(IF(F47="","",IF(AND(NOT(B47="Einliðaleikur"),D47=""),"Partner Wanted",INDEX(Leikmannaskrá!$A$2:$D$1171,MATCH(D47,Leikmannaskrá!$A$2:$A$1175,0),2))),"")</f>
        <v/>
      </c>
      <c r="P47" s="13" t="str">
        <f>IFERROR(INDEX(Leikmannaskrá!$A$2:$D$1171,MATCH(D47,Leikmannaskrá!$A$2:$A$1175,0),4),"")</f>
        <v/>
      </c>
      <c r="Q47" s="13" t="str">
        <f>IFERROR(IF(AND(P47="Male",B47="Einliðaleikur"),INDEX(Einl.kk!$A$3:$F$1041,MATCH(Skráningarblað!O47,Einl.kk!$D$3:$D$1041,0),2),IF(AND(P47="Male",B47="Tvíliðaleikur"),INDEX(Tvíl.kk!$A$3:$F$1054,MATCH(Skráningarblað!O47,Tvíl.kk!$D$3:$D$1054,0),2),IF(AND(P47="Male",B47="Tvenndarleikur"),INDEX(Tvennd.kk!$A$3:$F$1025,MATCH(Skráningarblað!O47,Tvennd.kk!$D$3:$D$1025,0),2),IF(AND(P47="Female",B47="Einliðaleikur"),INDEX(Einl.kvk!$A$3:$F$1004,MATCH(Skráningarblað!O47,Einl.kvk!$D$3:$D$1004,0),2),IF(AND(P47="Female",B47="Tvíliðaleikur"),INDEX(Tvíl.kvk!$A$3:$F$1008,MATCH(Skráningarblað!O47,Tvíl.kvk!$D$3:$D$1008,0),2),IF(AND(P47="Female",B47="Tvenndarleikur"),INDEX(Tvennd.kvk!$A$3:$F$1009,MATCH(Skráningarblað!O47,Tvennd.kvk!$D$3:$D$1009,0),2),"")))))),"2. Deild")</f>
        <v/>
      </c>
      <c r="R47" s="13" t="str">
        <f t="shared" si="4"/>
        <v/>
      </c>
      <c r="S47" s="13" t="str">
        <f>IFERROR(IF(AND(P47="Male",B47="Einliðaleikur"),INDEX(Einl.kk!$A$3:$F$1041,MATCH(Skráningarblað!O47,Einl.kk!$D$3:$D$1041,0),6),IF(AND(P47="Male",B47="Tvíliðaleikur"),INDEX(Tvíl.kk!$A$3:$F$1054,MATCH(Skráningarblað!O47,Tvíl.kk!$D$3:$D$1054,0),6),IF(AND(P47="Male",B47="Tvenndarleikur"),INDEX(Tvennd.kk!$A$3:$F$1025,MATCH(Skráningarblað!O47,Tvennd.kk!$D$3:$D$1025,0),6),IF(AND(P47="Female",B47="Einliðaleikur"),INDEX(Einl.kvk!$A$3:$F$1004,MATCH(Skráningarblað!O47,Einl.kvk!$D$3:$D$1004,0),6),IF(AND(P47="Female",B47="Tvíliðaleikur"),INDEX(Tvíl.kvk!$A$3:$F$1008,MATCH(Skráningarblað!O47,Tvíl.kvk!$D$3:$D$1008,0),6),IF(AND(P47="Female",B47="Tvenndarleikur"),INDEX(Tvennd.kvk!$A$3:$F$1009,MATCH(Skráningarblað!O47,Tvennd.kvk!$D$3:$D$1009,0),6),"")))))),0)</f>
        <v/>
      </c>
      <c r="T47" s="13" t="str">
        <f>IFERROR(INDEX(Leikmannaskrá!$A$2:$E$612,MATCH(A47,Leikmannaskrá!$A$2:$A$612,0),5),"")</f>
        <v/>
      </c>
      <c r="U47" s="29" t="str">
        <f t="shared" si="5"/>
        <v/>
      </c>
    </row>
    <row r="48" spans="1:21" x14ac:dyDescent="0.35">
      <c r="A48" s="28"/>
      <c r="B48" s="28"/>
      <c r="C48" s="28"/>
      <c r="D48" s="28"/>
      <c r="E48" s="28"/>
      <c r="F48" s="13" t="str">
        <f>IFERROR(INDEX(Leikmannaskrá!$A$2:$D$1171,MATCH(A48,Leikmannaskrá!$A$2:$A$1175,0),2),"")</f>
        <v/>
      </c>
      <c r="G48" s="13" t="str">
        <f>IFERROR(INDEX(Leikmannaskrá!$A$2:$D$1171,MATCH(A48,Leikmannaskrá!$A$2:$A$1175,0),4),"")</f>
        <v/>
      </c>
      <c r="H48" s="13" t="str">
        <f>IFERROR(INDEX(Leikmannaskrá!$A$2:$D$1171,MATCH(A48,Leikmannaskrá!$A$2:$A$1175,0),3),"")</f>
        <v/>
      </c>
      <c r="I48" s="13" t="str">
        <f>IFERROR(IF(AND(G48="Male",B48="Einliðaleikur"),INDEX(Einl.kk!$A$3:$F$1041,MATCH(Skráningarblað!F48,Einl.kk!$D$3:$D$1041,0),2),IF(AND(G48="Male",B48="Tvíliðaleikur"),INDEX(Tvíl.kk!$A$3:$F$1054,MATCH(Skráningarblað!F48,Tvíl.kk!$D$3:$D$1054,0),2),IF(AND(G48="Male",B48="Tvenndarleikur"),INDEX(Tvennd.kk!$A$3:$F$1025,MATCH(Skráningarblað!F48,Tvennd.kk!$D$3:$D$1025,0),2),IF(AND(G48="Female",B48="Einliðaleikur"),INDEX(Einl.kvk!$A$3:$F$1004,MATCH(Skráningarblað!F48,Einl.kvk!$D$3:$D$1004,0),2),IF(AND(G48="Female",B48="Tvíliðaleikur"),INDEX(Tvíl.kvk!$A$3:$F$1008,MATCH(Skráningarblað!F48,Tvíl.kvk!$D$3:$D$1008,0),2),IF(AND(G48="Female",B48="Tvenndarleikur"),INDEX(Tvennd.kvk!$A$3:$F$1009,MATCH(Skráningarblað!F48,Tvennd.kvk!$D$3:$D$1009,0),2),"")))))),"2. Deild")</f>
        <v/>
      </c>
      <c r="J48" s="13" t="str">
        <f t="shared" si="0"/>
        <v/>
      </c>
      <c r="K48" s="13" t="str">
        <f t="shared" si="1"/>
        <v/>
      </c>
      <c r="L48" s="13">
        <f t="shared" si="2"/>
        <v>0</v>
      </c>
      <c r="M48" s="13" t="str">
        <f t="shared" si="3"/>
        <v xml:space="preserve"> -  </v>
      </c>
      <c r="N48" s="13" t="str">
        <f>IFERROR(IF(AND(G48="Male",B48="Einliðaleikur"),INDEX(Einl.kk!$A$3:$F$1041,MATCH(Skráningarblað!F48,Einl.kk!$D$3:$D$1041,0),6),IF(AND(G48="Male",B48="Tvíliðaleikur"),INDEX(Tvíl.kk!$A$3:$F$1054,MATCH(Skráningarblað!F48,Tvíl.kk!$D$3:$D$1054,0),6),IF(AND(G48="Male",B48="Tvenndarleikur"),INDEX(Tvennd.kk!$A$3:$F$1025,MATCH(Skráningarblað!F48,Tvennd.kk!$D$3:$D$1025,0),6),IF(AND(G48="Female",B48="Einliðaleikur"),INDEX(Einl.kvk!$A$3:$F$1004,MATCH(Skráningarblað!F48,Einl.kvk!$D$3:$D$1004,0),6),IF(AND(G48="Female",B48="Tvíliðaleikur"),INDEX(Tvíl.kvk!$A$3:$F$1008,MATCH(Skráningarblað!F48,Tvíl.kvk!$D$3:$D$1008,0),6),IF(AND(G48="Female",B48="Tvenndarleikur"),INDEX(Tvennd.kvk!$A$3:$F$1009,MATCH(Skráningarblað!F48,Tvennd.kvk!$D$3:$D$1009,0),6),"")))))),0)</f>
        <v/>
      </c>
      <c r="O48" s="13" t="str">
        <f>IFERROR(IF(F48="","",IF(AND(NOT(B48="Einliðaleikur"),D48=""),"Partner Wanted",INDEX(Leikmannaskrá!$A$2:$D$1171,MATCH(D48,Leikmannaskrá!$A$2:$A$1175,0),2))),"")</f>
        <v/>
      </c>
      <c r="P48" s="13" t="str">
        <f>IFERROR(INDEX(Leikmannaskrá!$A$2:$D$1171,MATCH(D48,Leikmannaskrá!$A$2:$A$1175,0),4),"")</f>
        <v/>
      </c>
      <c r="Q48" s="13" t="str">
        <f>IFERROR(IF(AND(P48="Male",B48="Einliðaleikur"),INDEX(Einl.kk!$A$3:$F$1041,MATCH(Skráningarblað!O48,Einl.kk!$D$3:$D$1041,0),2),IF(AND(P48="Male",B48="Tvíliðaleikur"),INDEX(Tvíl.kk!$A$3:$F$1054,MATCH(Skráningarblað!O48,Tvíl.kk!$D$3:$D$1054,0),2),IF(AND(P48="Male",B48="Tvenndarleikur"),INDEX(Tvennd.kk!$A$3:$F$1025,MATCH(Skráningarblað!O48,Tvennd.kk!$D$3:$D$1025,0),2),IF(AND(P48="Female",B48="Einliðaleikur"),INDEX(Einl.kvk!$A$3:$F$1004,MATCH(Skráningarblað!O48,Einl.kvk!$D$3:$D$1004,0),2),IF(AND(P48="Female",B48="Tvíliðaleikur"),INDEX(Tvíl.kvk!$A$3:$F$1008,MATCH(Skráningarblað!O48,Tvíl.kvk!$D$3:$D$1008,0),2),IF(AND(P48="Female",B48="Tvenndarleikur"),INDEX(Tvennd.kvk!$A$3:$F$1009,MATCH(Skráningarblað!O48,Tvennd.kvk!$D$3:$D$1009,0),2),"")))))),"2. Deild")</f>
        <v/>
      </c>
      <c r="R48" s="13" t="str">
        <f t="shared" si="4"/>
        <v/>
      </c>
      <c r="S48" s="13" t="str">
        <f>IFERROR(IF(AND(P48="Male",B48="Einliðaleikur"),INDEX(Einl.kk!$A$3:$F$1041,MATCH(Skráningarblað!O48,Einl.kk!$D$3:$D$1041,0),6),IF(AND(P48="Male",B48="Tvíliðaleikur"),INDEX(Tvíl.kk!$A$3:$F$1054,MATCH(Skráningarblað!O48,Tvíl.kk!$D$3:$D$1054,0),6),IF(AND(P48="Male",B48="Tvenndarleikur"),INDEX(Tvennd.kk!$A$3:$F$1025,MATCH(Skráningarblað!O48,Tvennd.kk!$D$3:$D$1025,0),6),IF(AND(P48="Female",B48="Einliðaleikur"),INDEX(Einl.kvk!$A$3:$F$1004,MATCH(Skráningarblað!O48,Einl.kvk!$D$3:$D$1004,0),6),IF(AND(P48="Female",B48="Tvíliðaleikur"),INDEX(Tvíl.kvk!$A$3:$F$1008,MATCH(Skráningarblað!O48,Tvíl.kvk!$D$3:$D$1008,0),6),IF(AND(P48="Female",B48="Tvenndarleikur"),INDEX(Tvennd.kvk!$A$3:$F$1009,MATCH(Skráningarblað!O48,Tvennd.kvk!$D$3:$D$1009,0),6),"")))))),0)</f>
        <v/>
      </c>
      <c r="T48" s="13" t="str">
        <f>IFERROR(INDEX(Leikmannaskrá!$A$2:$E$612,MATCH(A48,Leikmannaskrá!$A$2:$A$612,0),5),"")</f>
        <v/>
      </c>
      <c r="U48" s="29" t="str">
        <f t="shared" si="5"/>
        <v/>
      </c>
    </row>
    <row r="49" spans="1:21" x14ac:dyDescent="0.35">
      <c r="A49" s="28"/>
      <c r="B49" s="28"/>
      <c r="C49" s="28"/>
      <c r="D49" s="28"/>
      <c r="E49" s="28"/>
      <c r="F49" s="13" t="str">
        <f>IFERROR(INDEX(Leikmannaskrá!$A$2:$D$1171,MATCH(A49,Leikmannaskrá!$A$2:$A$1175,0),2),"")</f>
        <v/>
      </c>
      <c r="G49" s="13" t="str">
        <f>IFERROR(INDEX(Leikmannaskrá!$A$2:$D$1171,MATCH(A49,Leikmannaskrá!$A$2:$A$1175,0),4),"")</f>
        <v/>
      </c>
      <c r="H49" s="13" t="str">
        <f>IFERROR(INDEX(Leikmannaskrá!$A$2:$D$1171,MATCH(A49,Leikmannaskrá!$A$2:$A$1175,0),3),"")</f>
        <v/>
      </c>
      <c r="I49" s="13" t="str">
        <f>IFERROR(IF(AND(G49="Male",B49="Einliðaleikur"),INDEX(Einl.kk!$A$3:$F$1041,MATCH(Skráningarblað!F49,Einl.kk!$D$3:$D$1041,0),2),IF(AND(G49="Male",B49="Tvíliðaleikur"),INDEX(Tvíl.kk!$A$3:$F$1054,MATCH(Skráningarblað!F49,Tvíl.kk!$D$3:$D$1054,0),2),IF(AND(G49="Male",B49="Tvenndarleikur"),INDEX(Tvennd.kk!$A$3:$F$1025,MATCH(Skráningarblað!F49,Tvennd.kk!$D$3:$D$1025,0),2),IF(AND(G49="Female",B49="Einliðaleikur"),INDEX(Einl.kvk!$A$3:$F$1004,MATCH(Skráningarblað!F49,Einl.kvk!$D$3:$D$1004,0),2),IF(AND(G49="Female",B49="Tvíliðaleikur"),INDEX(Tvíl.kvk!$A$3:$F$1008,MATCH(Skráningarblað!F49,Tvíl.kvk!$D$3:$D$1008,0),2),IF(AND(G49="Female",B49="Tvenndarleikur"),INDEX(Tvennd.kvk!$A$3:$F$1009,MATCH(Skráningarblað!F49,Tvennd.kvk!$D$3:$D$1009,0),2),"")))))),"2. Deild")</f>
        <v/>
      </c>
      <c r="J49" s="13" t="str">
        <f t="shared" si="0"/>
        <v/>
      </c>
      <c r="K49" s="13" t="str">
        <f t="shared" si="1"/>
        <v/>
      </c>
      <c r="L49" s="13">
        <f t="shared" si="2"/>
        <v>0</v>
      </c>
      <c r="M49" s="13" t="str">
        <f t="shared" si="3"/>
        <v xml:space="preserve"> -  </v>
      </c>
      <c r="N49" s="13" t="str">
        <f>IFERROR(IF(AND(G49="Male",B49="Einliðaleikur"),INDEX(Einl.kk!$A$3:$F$1041,MATCH(Skráningarblað!F49,Einl.kk!$D$3:$D$1041,0),6),IF(AND(G49="Male",B49="Tvíliðaleikur"),INDEX(Tvíl.kk!$A$3:$F$1054,MATCH(Skráningarblað!F49,Tvíl.kk!$D$3:$D$1054,0),6),IF(AND(G49="Male",B49="Tvenndarleikur"),INDEX(Tvennd.kk!$A$3:$F$1025,MATCH(Skráningarblað!F49,Tvennd.kk!$D$3:$D$1025,0),6),IF(AND(G49="Female",B49="Einliðaleikur"),INDEX(Einl.kvk!$A$3:$F$1004,MATCH(Skráningarblað!F49,Einl.kvk!$D$3:$D$1004,0),6),IF(AND(G49="Female",B49="Tvíliðaleikur"),INDEX(Tvíl.kvk!$A$3:$F$1008,MATCH(Skráningarblað!F49,Tvíl.kvk!$D$3:$D$1008,0),6),IF(AND(G49="Female",B49="Tvenndarleikur"),INDEX(Tvennd.kvk!$A$3:$F$1009,MATCH(Skráningarblað!F49,Tvennd.kvk!$D$3:$D$1009,0),6),"")))))),0)</f>
        <v/>
      </c>
      <c r="O49" s="13" t="str">
        <f>IFERROR(IF(F49="","",IF(AND(NOT(B49="Einliðaleikur"),D49=""),"Partner Wanted",INDEX(Leikmannaskrá!$A$2:$D$1171,MATCH(D49,Leikmannaskrá!$A$2:$A$1175,0),2))),"")</f>
        <v/>
      </c>
      <c r="P49" s="13" t="str">
        <f>IFERROR(INDEX(Leikmannaskrá!$A$2:$D$1171,MATCH(D49,Leikmannaskrá!$A$2:$A$1175,0),4),"")</f>
        <v/>
      </c>
      <c r="Q49" s="13" t="str">
        <f>IFERROR(IF(AND(P49="Male",B49="Einliðaleikur"),INDEX(Einl.kk!$A$3:$F$1041,MATCH(Skráningarblað!O49,Einl.kk!$D$3:$D$1041,0),2),IF(AND(P49="Male",B49="Tvíliðaleikur"),INDEX(Tvíl.kk!$A$3:$F$1054,MATCH(Skráningarblað!O49,Tvíl.kk!$D$3:$D$1054,0),2),IF(AND(P49="Male",B49="Tvenndarleikur"),INDEX(Tvennd.kk!$A$3:$F$1025,MATCH(Skráningarblað!O49,Tvennd.kk!$D$3:$D$1025,0),2),IF(AND(P49="Female",B49="Einliðaleikur"),INDEX(Einl.kvk!$A$3:$F$1004,MATCH(Skráningarblað!O49,Einl.kvk!$D$3:$D$1004,0),2),IF(AND(P49="Female",B49="Tvíliðaleikur"),INDEX(Tvíl.kvk!$A$3:$F$1008,MATCH(Skráningarblað!O49,Tvíl.kvk!$D$3:$D$1008,0),2),IF(AND(P49="Female",B49="Tvenndarleikur"),INDEX(Tvennd.kvk!$A$3:$F$1009,MATCH(Skráningarblað!O49,Tvennd.kvk!$D$3:$D$1009,0),2),"")))))),"2. Deild")</f>
        <v/>
      </c>
      <c r="R49" s="13" t="str">
        <f t="shared" si="4"/>
        <v/>
      </c>
      <c r="S49" s="13" t="str">
        <f>IFERROR(IF(AND(P49="Male",B49="Einliðaleikur"),INDEX(Einl.kk!$A$3:$F$1041,MATCH(Skráningarblað!O49,Einl.kk!$D$3:$D$1041,0),6),IF(AND(P49="Male",B49="Tvíliðaleikur"),INDEX(Tvíl.kk!$A$3:$F$1054,MATCH(Skráningarblað!O49,Tvíl.kk!$D$3:$D$1054,0),6),IF(AND(P49="Male",B49="Tvenndarleikur"),INDEX(Tvennd.kk!$A$3:$F$1025,MATCH(Skráningarblað!O49,Tvennd.kk!$D$3:$D$1025,0),6),IF(AND(P49="Female",B49="Einliðaleikur"),INDEX(Einl.kvk!$A$3:$F$1004,MATCH(Skráningarblað!O49,Einl.kvk!$D$3:$D$1004,0),6),IF(AND(P49="Female",B49="Tvíliðaleikur"),INDEX(Tvíl.kvk!$A$3:$F$1008,MATCH(Skráningarblað!O49,Tvíl.kvk!$D$3:$D$1008,0),6),IF(AND(P49="Female",B49="Tvenndarleikur"),INDEX(Tvennd.kvk!$A$3:$F$1009,MATCH(Skráningarblað!O49,Tvennd.kvk!$D$3:$D$1009,0),6),"")))))),0)</f>
        <v/>
      </c>
      <c r="T49" s="13" t="str">
        <f>IFERROR(INDEX(Leikmannaskrá!$A$2:$E$612,MATCH(A49,Leikmannaskrá!$A$2:$A$612,0),5),"")</f>
        <v/>
      </c>
      <c r="U49" s="29" t="str">
        <f t="shared" si="5"/>
        <v/>
      </c>
    </row>
    <row r="50" spans="1:21" x14ac:dyDescent="0.35">
      <c r="A50" s="28"/>
      <c r="B50" s="28"/>
      <c r="C50" s="28"/>
      <c r="D50" s="28"/>
      <c r="E50" s="28"/>
      <c r="F50" s="13" t="str">
        <f>IFERROR(INDEX(Leikmannaskrá!$A$2:$D$1171,MATCH(A50,Leikmannaskrá!$A$2:$A$1175,0),2),"")</f>
        <v/>
      </c>
      <c r="G50" s="13" t="str">
        <f>IFERROR(INDEX(Leikmannaskrá!$A$2:$D$1171,MATCH(A50,Leikmannaskrá!$A$2:$A$1175,0),4),"")</f>
        <v/>
      </c>
      <c r="H50" s="13" t="str">
        <f>IFERROR(INDEX(Leikmannaskrá!$A$2:$D$1171,MATCH(A50,Leikmannaskrá!$A$2:$A$1175,0),3),"")</f>
        <v/>
      </c>
      <c r="I50" s="13" t="str">
        <f>IFERROR(IF(AND(G50="Male",B50="Einliðaleikur"),INDEX(Einl.kk!$A$3:$F$1041,MATCH(Skráningarblað!F50,Einl.kk!$D$3:$D$1041,0),2),IF(AND(G50="Male",B50="Tvíliðaleikur"),INDEX(Tvíl.kk!$A$3:$F$1054,MATCH(Skráningarblað!F50,Tvíl.kk!$D$3:$D$1054,0),2),IF(AND(G50="Male",B50="Tvenndarleikur"),INDEX(Tvennd.kk!$A$3:$F$1025,MATCH(Skráningarblað!F50,Tvennd.kk!$D$3:$D$1025,0),2),IF(AND(G50="Female",B50="Einliðaleikur"),INDEX(Einl.kvk!$A$3:$F$1004,MATCH(Skráningarblað!F50,Einl.kvk!$D$3:$D$1004,0),2),IF(AND(G50="Female",B50="Tvíliðaleikur"),INDEX(Tvíl.kvk!$A$3:$F$1008,MATCH(Skráningarblað!F50,Tvíl.kvk!$D$3:$D$1008,0),2),IF(AND(G50="Female",B50="Tvenndarleikur"),INDEX(Tvennd.kvk!$A$3:$F$1009,MATCH(Skráningarblað!F50,Tvennd.kvk!$D$3:$D$1009,0),2),"")))))),"2. Deild")</f>
        <v/>
      </c>
      <c r="J50" s="13" t="str">
        <f t="shared" si="0"/>
        <v/>
      </c>
      <c r="K50" s="13" t="str">
        <f t="shared" si="1"/>
        <v/>
      </c>
      <c r="L50" s="13">
        <f t="shared" si="2"/>
        <v>0</v>
      </c>
      <c r="M50" s="13" t="str">
        <f t="shared" si="3"/>
        <v xml:space="preserve"> -  </v>
      </c>
      <c r="N50" s="13" t="str">
        <f>IFERROR(IF(AND(G50="Male",B50="Einliðaleikur"),INDEX(Einl.kk!$A$3:$F$1041,MATCH(Skráningarblað!F50,Einl.kk!$D$3:$D$1041,0),6),IF(AND(G50="Male",B50="Tvíliðaleikur"),INDEX(Tvíl.kk!$A$3:$F$1054,MATCH(Skráningarblað!F50,Tvíl.kk!$D$3:$D$1054,0),6),IF(AND(G50="Male",B50="Tvenndarleikur"),INDEX(Tvennd.kk!$A$3:$F$1025,MATCH(Skráningarblað!F50,Tvennd.kk!$D$3:$D$1025,0),6),IF(AND(G50="Female",B50="Einliðaleikur"),INDEX(Einl.kvk!$A$3:$F$1004,MATCH(Skráningarblað!F50,Einl.kvk!$D$3:$D$1004,0),6),IF(AND(G50="Female",B50="Tvíliðaleikur"),INDEX(Tvíl.kvk!$A$3:$F$1008,MATCH(Skráningarblað!F50,Tvíl.kvk!$D$3:$D$1008,0),6),IF(AND(G50="Female",B50="Tvenndarleikur"),INDEX(Tvennd.kvk!$A$3:$F$1009,MATCH(Skráningarblað!F50,Tvennd.kvk!$D$3:$D$1009,0),6),"")))))),0)</f>
        <v/>
      </c>
      <c r="O50" s="13" t="str">
        <f>IFERROR(IF(F50="","",IF(AND(NOT(B50="Einliðaleikur"),D50=""),"Partner Wanted",INDEX(Leikmannaskrá!$A$2:$D$1171,MATCH(D50,Leikmannaskrá!$A$2:$A$1175,0),2))),"")</f>
        <v/>
      </c>
      <c r="P50" s="13" t="str">
        <f>IFERROR(INDEX(Leikmannaskrá!$A$2:$D$1171,MATCH(D50,Leikmannaskrá!$A$2:$A$1175,0),4),"")</f>
        <v/>
      </c>
      <c r="Q50" s="13" t="str">
        <f>IFERROR(IF(AND(P50="Male",B50="Einliðaleikur"),INDEX(Einl.kk!$A$3:$F$1041,MATCH(Skráningarblað!O50,Einl.kk!$D$3:$D$1041,0),2),IF(AND(P50="Male",B50="Tvíliðaleikur"),INDEX(Tvíl.kk!$A$3:$F$1054,MATCH(Skráningarblað!O50,Tvíl.kk!$D$3:$D$1054,0),2),IF(AND(P50="Male",B50="Tvenndarleikur"),INDEX(Tvennd.kk!$A$3:$F$1025,MATCH(Skráningarblað!O50,Tvennd.kk!$D$3:$D$1025,0),2),IF(AND(P50="Female",B50="Einliðaleikur"),INDEX(Einl.kvk!$A$3:$F$1004,MATCH(Skráningarblað!O50,Einl.kvk!$D$3:$D$1004,0),2),IF(AND(P50="Female",B50="Tvíliðaleikur"),INDEX(Tvíl.kvk!$A$3:$F$1008,MATCH(Skráningarblað!O50,Tvíl.kvk!$D$3:$D$1008,0),2),IF(AND(P50="Female",B50="Tvenndarleikur"),INDEX(Tvennd.kvk!$A$3:$F$1009,MATCH(Skráningarblað!O50,Tvennd.kvk!$D$3:$D$1009,0),2),"")))))),"2. Deild")</f>
        <v/>
      </c>
      <c r="R50" s="13" t="str">
        <f t="shared" si="4"/>
        <v/>
      </c>
      <c r="S50" s="13" t="str">
        <f>IFERROR(IF(AND(P50="Male",B50="Einliðaleikur"),INDEX(Einl.kk!$A$3:$F$1041,MATCH(Skráningarblað!O50,Einl.kk!$D$3:$D$1041,0),6),IF(AND(P50="Male",B50="Tvíliðaleikur"),INDEX(Tvíl.kk!$A$3:$F$1054,MATCH(Skráningarblað!O50,Tvíl.kk!$D$3:$D$1054,0),6),IF(AND(P50="Male",B50="Tvenndarleikur"),INDEX(Tvennd.kk!$A$3:$F$1025,MATCH(Skráningarblað!O50,Tvennd.kk!$D$3:$D$1025,0),6),IF(AND(P50="Female",B50="Einliðaleikur"),INDEX(Einl.kvk!$A$3:$F$1004,MATCH(Skráningarblað!O50,Einl.kvk!$D$3:$D$1004,0),6),IF(AND(P50="Female",B50="Tvíliðaleikur"),INDEX(Tvíl.kvk!$A$3:$F$1008,MATCH(Skráningarblað!O50,Tvíl.kvk!$D$3:$D$1008,0),6),IF(AND(P50="Female",B50="Tvenndarleikur"),INDEX(Tvennd.kvk!$A$3:$F$1009,MATCH(Skráningarblað!O50,Tvennd.kvk!$D$3:$D$1009,0),6),"")))))),0)</f>
        <v/>
      </c>
      <c r="T50" s="13" t="str">
        <f>IFERROR(INDEX(Leikmannaskrá!$A$2:$E$612,MATCH(A50,Leikmannaskrá!$A$2:$A$612,0),5),"")</f>
        <v/>
      </c>
      <c r="U50" s="29" t="str">
        <f t="shared" si="5"/>
        <v/>
      </c>
    </row>
    <row r="51" spans="1:21" x14ac:dyDescent="0.35">
      <c r="A51" s="28"/>
      <c r="B51" s="28"/>
      <c r="C51" s="28"/>
      <c r="D51" s="28"/>
      <c r="E51" s="28"/>
      <c r="F51" s="13" t="str">
        <f>IFERROR(INDEX(Leikmannaskrá!$A$2:$D$1171,MATCH(A51,Leikmannaskrá!$A$2:$A$1175,0),2),"")</f>
        <v/>
      </c>
      <c r="G51" s="13" t="str">
        <f>IFERROR(INDEX(Leikmannaskrá!$A$2:$D$1171,MATCH(A51,Leikmannaskrá!$A$2:$A$1175,0),4),"")</f>
        <v/>
      </c>
      <c r="H51" s="13" t="str">
        <f>IFERROR(INDEX(Leikmannaskrá!$A$2:$D$1171,MATCH(A51,Leikmannaskrá!$A$2:$A$1175,0),3),"")</f>
        <v/>
      </c>
      <c r="I51" s="13" t="str">
        <f>IFERROR(IF(AND(G51="Male",B51="Einliðaleikur"),INDEX(Einl.kk!$A$3:$F$1041,MATCH(Skráningarblað!F51,Einl.kk!$D$3:$D$1041,0),2),IF(AND(G51="Male",B51="Tvíliðaleikur"),INDEX(Tvíl.kk!$A$3:$F$1054,MATCH(Skráningarblað!F51,Tvíl.kk!$D$3:$D$1054,0),2),IF(AND(G51="Male",B51="Tvenndarleikur"),INDEX(Tvennd.kk!$A$3:$F$1025,MATCH(Skráningarblað!F51,Tvennd.kk!$D$3:$D$1025,0),2),IF(AND(G51="Female",B51="Einliðaleikur"),INDEX(Einl.kvk!$A$3:$F$1004,MATCH(Skráningarblað!F51,Einl.kvk!$D$3:$D$1004,0),2),IF(AND(G51="Female",B51="Tvíliðaleikur"),INDEX(Tvíl.kvk!$A$3:$F$1008,MATCH(Skráningarblað!F51,Tvíl.kvk!$D$3:$D$1008,0),2),IF(AND(G51="Female",B51="Tvenndarleikur"),INDEX(Tvennd.kvk!$A$3:$F$1009,MATCH(Skráningarblað!F51,Tvennd.kvk!$D$3:$D$1009,0),2),"")))))),"2. Deild")</f>
        <v/>
      </c>
      <c r="J51" s="13" t="str">
        <f t="shared" si="0"/>
        <v/>
      </c>
      <c r="K51" s="13" t="str">
        <f t="shared" si="1"/>
        <v/>
      </c>
      <c r="L51" s="13">
        <f t="shared" si="2"/>
        <v>0</v>
      </c>
      <c r="M51" s="13" t="str">
        <f t="shared" si="3"/>
        <v xml:space="preserve"> -  </v>
      </c>
      <c r="N51" s="13" t="str">
        <f>IFERROR(IF(AND(G51="Male",B51="Einliðaleikur"),INDEX(Einl.kk!$A$3:$F$1041,MATCH(Skráningarblað!F51,Einl.kk!$D$3:$D$1041,0),6),IF(AND(G51="Male",B51="Tvíliðaleikur"),INDEX(Tvíl.kk!$A$3:$F$1054,MATCH(Skráningarblað!F51,Tvíl.kk!$D$3:$D$1054,0),6),IF(AND(G51="Male",B51="Tvenndarleikur"),INDEX(Tvennd.kk!$A$3:$F$1025,MATCH(Skráningarblað!F51,Tvennd.kk!$D$3:$D$1025,0),6),IF(AND(G51="Female",B51="Einliðaleikur"),INDEX(Einl.kvk!$A$3:$F$1004,MATCH(Skráningarblað!F51,Einl.kvk!$D$3:$D$1004,0),6),IF(AND(G51="Female",B51="Tvíliðaleikur"),INDEX(Tvíl.kvk!$A$3:$F$1008,MATCH(Skráningarblað!F51,Tvíl.kvk!$D$3:$D$1008,0),6),IF(AND(G51="Female",B51="Tvenndarleikur"),INDEX(Tvennd.kvk!$A$3:$F$1009,MATCH(Skráningarblað!F51,Tvennd.kvk!$D$3:$D$1009,0),6),"")))))),0)</f>
        <v/>
      </c>
      <c r="O51" s="13" t="str">
        <f>IFERROR(IF(F51="","",IF(AND(NOT(B51="Einliðaleikur"),D51=""),"Partner Wanted",INDEX(Leikmannaskrá!$A$2:$D$1171,MATCH(D51,Leikmannaskrá!$A$2:$A$1175,0),2))),"")</f>
        <v/>
      </c>
      <c r="P51" s="13" t="str">
        <f>IFERROR(INDEX(Leikmannaskrá!$A$2:$D$1171,MATCH(D51,Leikmannaskrá!$A$2:$A$1175,0),4),"")</f>
        <v/>
      </c>
      <c r="Q51" s="13" t="str">
        <f>IFERROR(IF(AND(P51="Male",B51="Einliðaleikur"),INDEX(Einl.kk!$A$3:$F$1041,MATCH(Skráningarblað!O51,Einl.kk!$D$3:$D$1041,0),2),IF(AND(P51="Male",B51="Tvíliðaleikur"),INDEX(Tvíl.kk!$A$3:$F$1054,MATCH(Skráningarblað!O51,Tvíl.kk!$D$3:$D$1054,0),2),IF(AND(P51="Male",B51="Tvenndarleikur"),INDEX(Tvennd.kk!$A$3:$F$1025,MATCH(Skráningarblað!O51,Tvennd.kk!$D$3:$D$1025,0),2),IF(AND(P51="Female",B51="Einliðaleikur"),INDEX(Einl.kvk!$A$3:$F$1004,MATCH(Skráningarblað!O51,Einl.kvk!$D$3:$D$1004,0),2),IF(AND(P51="Female",B51="Tvíliðaleikur"),INDEX(Tvíl.kvk!$A$3:$F$1008,MATCH(Skráningarblað!O51,Tvíl.kvk!$D$3:$D$1008,0),2),IF(AND(P51="Female",B51="Tvenndarleikur"),INDEX(Tvennd.kvk!$A$3:$F$1009,MATCH(Skráningarblað!O51,Tvennd.kvk!$D$3:$D$1009,0),2),"")))))),"2. Deild")</f>
        <v/>
      </c>
      <c r="R51" s="13" t="str">
        <f t="shared" si="4"/>
        <v/>
      </c>
      <c r="S51" s="13" t="str">
        <f>IFERROR(IF(AND(P51="Male",B51="Einliðaleikur"),INDEX(Einl.kk!$A$3:$F$1041,MATCH(Skráningarblað!O51,Einl.kk!$D$3:$D$1041,0),6),IF(AND(P51="Male",B51="Tvíliðaleikur"),INDEX(Tvíl.kk!$A$3:$F$1054,MATCH(Skráningarblað!O51,Tvíl.kk!$D$3:$D$1054,0),6),IF(AND(P51="Male",B51="Tvenndarleikur"),INDEX(Tvennd.kk!$A$3:$F$1025,MATCH(Skráningarblað!O51,Tvennd.kk!$D$3:$D$1025,0),6),IF(AND(P51="Female",B51="Einliðaleikur"),INDEX(Einl.kvk!$A$3:$F$1004,MATCH(Skráningarblað!O51,Einl.kvk!$D$3:$D$1004,0),6),IF(AND(P51="Female",B51="Tvíliðaleikur"),INDEX(Tvíl.kvk!$A$3:$F$1008,MATCH(Skráningarblað!O51,Tvíl.kvk!$D$3:$D$1008,0),6),IF(AND(P51="Female",B51="Tvenndarleikur"),INDEX(Tvennd.kvk!$A$3:$F$1009,MATCH(Skráningarblað!O51,Tvennd.kvk!$D$3:$D$1009,0),6),"")))))),0)</f>
        <v/>
      </c>
      <c r="T51" s="13" t="str">
        <f>IFERROR(INDEX(Leikmannaskrá!$A$2:$E$612,MATCH(A51,Leikmannaskrá!$A$2:$A$612,0),5),"")</f>
        <v/>
      </c>
      <c r="U51" s="29" t="str">
        <f t="shared" si="5"/>
        <v/>
      </c>
    </row>
    <row r="52" spans="1:21" x14ac:dyDescent="0.35">
      <c r="A52" s="28"/>
      <c r="B52" s="28"/>
      <c r="C52" s="28"/>
      <c r="D52" s="28"/>
      <c r="E52" s="28"/>
      <c r="F52" s="13" t="str">
        <f>IFERROR(INDEX(Leikmannaskrá!$A$2:$D$1171,MATCH(A52,Leikmannaskrá!$A$2:$A$1175,0),2),"")</f>
        <v/>
      </c>
      <c r="G52" s="13" t="str">
        <f>IFERROR(INDEX(Leikmannaskrá!$A$2:$D$1171,MATCH(A52,Leikmannaskrá!$A$2:$A$1175,0),4),"")</f>
        <v/>
      </c>
      <c r="H52" s="13" t="str">
        <f>IFERROR(INDEX(Leikmannaskrá!$A$2:$D$1171,MATCH(A52,Leikmannaskrá!$A$2:$A$1175,0),3),"")</f>
        <v/>
      </c>
      <c r="I52" s="13" t="str">
        <f>IFERROR(IF(AND(G52="Male",B52="Einliðaleikur"),INDEX(Einl.kk!$A$3:$F$1041,MATCH(Skráningarblað!F52,Einl.kk!$D$3:$D$1041,0),2),IF(AND(G52="Male",B52="Tvíliðaleikur"),INDEX(Tvíl.kk!$A$3:$F$1054,MATCH(Skráningarblað!F52,Tvíl.kk!$D$3:$D$1054,0),2),IF(AND(G52="Male",B52="Tvenndarleikur"),INDEX(Tvennd.kk!$A$3:$F$1025,MATCH(Skráningarblað!F52,Tvennd.kk!$D$3:$D$1025,0),2),IF(AND(G52="Female",B52="Einliðaleikur"),INDEX(Einl.kvk!$A$3:$F$1004,MATCH(Skráningarblað!F52,Einl.kvk!$D$3:$D$1004,0),2),IF(AND(G52="Female",B52="Tvíliðaleikur"),INDEX(Tvíl.kvk!$A$3:$F$1008,MATCH(Skráningarblað!F52,Tvíl.kvk!$D$3:$D$1008,0),2),IF(AND(G52="Female",B52="Tvenndarleikur"),INDEX(Tvennd.kvk!$A$3:$F$1009,MATCH(Skráningarblað!F52,Tvennd.kvk!$D$3:$D$1009,0),2),"")))))),"2. Deild")</f>
        <v/>
      </c>
      <c r="J52" s="13" t="str">
        <f t="shared" si="0"/>
        <v/>
      </c>
      <c r="K52" s="13" t="str">
        <f t="shared" si="1"/>
        <v/>
      </c>
      <c r="L52" s="13">
        <f t="shared" si="2"/>
        <v>0</v>
      </c>
      <c r="M52" s="13" t="str">
        <f t="shared" si="3"/>
        <v xml:space="preserve"> -  </v>
      </c>
      <c r="N52" s="13" t="str">
        <f>IFERROR(IF(AND(G52="Male",B52="Einliðaleikur"),INDEX(Einl.kk!$A$3:$F$1041,MATCH(Skráningarblað!F52,Einl.kk!$D$3:$D$1041,0),6),IF(AND(G52="Male",B52="Tvíliðaleikur"),INDEX(Tvíl.kk!$A$3:$F$1054,MATCH(Skráningarblað!F52,Tvíl.kk!$D$3:$D$1054,0),6),IF(AND(G52="Male",B52="Tvenndarleikur"),INDEX(Tvennd.kk!$A$3:$F$1025,MATCH(Skráningarblað!F52,Tvennd.kk!$D$3:$D$1025,0),6),IF(AND(G52="Female",B52="Einliðaleikur"),INDEX(Einl.kvk!$A$3:$F$1004,MATCH(Skráningarblað!F52,Einl.kvk!$D$3:$D$1004,0),6),IF(AND(G52="Female",B52="Tvíliðaleikur"),INDEX(Tvíl.kvk!$A$3:$F$1008,MATCH(Skráningarblað!F52,Tvíl.kvk!$D$3:$D$1008,0),6),IF(AND(G52="Female",B52="Tvenndarleikur"),INDEX(Tvennd.kvk!$A$3:$F$1009,MATCH(Skráningarblað!F52,Tvennd.kvk!$D$3:$D$1009,0),6),"")))))),0)</f>
        <v/>
      </c>
      <c r="O52" s="13" t="str">
        <f>IFERROR(IF(F52="","",IF(AND(NOT(B52="Einliðaleikur"),D52=""),"Partner Wanted",INDEX(Leikmannaskrá!$A$2:$D$1171,MATCH(D52,Leikmannaskrá!$A$2:$A$1175,0),2))),"")</f>
        <v/>
      </c>
      <c r="P52" s="13" t="str">
        <f>IFERROR(INDEX(Leikmannaskrá!$A$2:$D$1171,MATCH(D52,Leikmannaskrá!$A$2:$A$1175,0),4),"")</f>
        <v/>
      </c>
      <c r="Q52" s="13" t="str">
        <f>IFERROR(IF(AND(P52="Male",B52="Einliðaleikur"),INDEX(Einl.kk!$A$3:$F$1041,MATCH(Skráningarblað!O52,Einl.kk!$D$3:$D$1041,0),2),IF(AND(P52="Male",B52="Tvíliðaleikur"),INDEX(Tvíl.kk!$A$3:$F$1054,MATCH(Skráningarblað!O52,Tvíl.kk!$D$3:$D$1054,0),2),IF(AND(P52="Male",B52="Tvenndarleikur"),INDEX(Tvennd.kk!$A$3:$F$1025,MATCH(Skráningarblað!O52,Tvennd.kk!$D$3:$D$1025,0),2),IF(AND(P52="Female",B52="Einliðaleikur"),INDEX(Einl.kvk!$A$3:$F$1004,MATCH(Skráningarblað!O52,Einl.kvk!$D$3:$D$1004,0),2),IF(AND(P52="Female",B52="Tvíliðaleikur"),INDEX(Tvíl.kvk!$A$3:$F$1008,MATCH(Skráningarblað!O52,Tvíl.kvk!$D$3:$D$1008,0),2),IF(AND(P52="Female",B52="Tvenndarleikur"),INDEX(Tvennd.kvk!$A$3:$F$1009,MATCH(Skráningarblað!O52,Tvennd.kvk!$D$3:$D$1009,0),2),"")))))),"2. Deild")</f>
        <v/>
      </c>
      <c r="R52" s="13" t="str">
        <f t="shared" si="4"/>
        <v/>
      </c>
      <c r="S52" s="13" t="str">
        <f>IFERROR(IF(AND(P52="Male",B52="Einliðaleikur"),INDEX(Einl.kk!$A$3:$F$1041,MATCH(Skráningarblað!O52,Einl.kk!$D$3:$D$1041,0),6),IF(AND(P52="Male",B52="Tvíliðaleikur"),INDEX(Tvíl.kk!$A$3:$F$1054,MATCH(Skráningarblað!O52,Tvíl.kk!$D$3:$D$1054,0),6),IF(AND(P52="Male",B52="Tvenndarleikur"),INDEX(Tvennd.kk!$A$3:$F$1025,MATCH(Skráningarblað!O52,Tvennd.kk!$D$3:$D$1025,0),6),IF(AND(P52="Female",B52="Einliðaleikur"),INDEX(Einl.kvk!$A$3:$F$1004,MATCH(Skráningarblað!O52,Einl.kvk!$D$3:$D$1004,0),6),IF(AND(P52="Female",B52="Tvíliðaleikur"),INDEX(Tvíl.kvk!$A$3:$F$1008,MATCH(Skráningarblað!O52,Tvíl.kvk!$D$3:$D$1008,0),6),IF(AND(P52="Female",B52="Tvenndarleikur"),INDEX(Tvennd.kvk!$A$3:$F$1009,MATCH(Skráningarblað!O52,Tvennd.kvk!$D$3:$D$1009,0),6),"")))))),0)</f>
        <v/>
      </c>
      <c r="T52" s="13" t="str">
        <f>IFERROR(INDEX(Leikmannaskrá!$A$2:$E$612,MATCH(A52,Leikmannaskrá!$A$2:$A$612,0),5),"")</f>
        <v/>
      </c>
      <c r="U52" s="29" t="str">
        <f t="shared" si="5"/>
        <v/>
      </c>
    </row>
    <row r="53" spans="1:21" x14ac:dyDescent="0.35">
      <c r="A53" s="28"/>
      <c r="B53" s="28"/>
      <c r="C53" s="28"/>
      <c r="D53" s="28"/>
      <c r="E53" s="28"/>
      <c r="F53" s="13" t="str">
        <f>IFERROR(INDEX(Leikmannaskrá!$A$2:$D$1171,MATCH(A53,Leikmannaskrá!$A$2:$A$1175,0),2),"")</f>
        <v/>
      </c>
      <c r="G53" s="13" t="str">
        <f>IFERROR(INDEX(Leikmannaskrá!$A$2:$D$1171,MATCH(A53,Leikmannaskrá!$A$2:$A$1175,0),4),"")</f>
        <v/>
      </c>
      <c r="H53" s="13" t="str">
        <f>IFERROR(INDEX(Leikmannaskrá!$A$2:$D$1171,MATCH(A53,Leikmannaskrá!$A$2:$A$1175,0),3),"")</f>
        <v/>
      </c>
      <c r="I53" s="13" t="str">
        <f>IFERROR(IF(AND(G53="Male",B53="Einliðaleikur"),INDEX(Einl.kk!$A$3:$F$1041,MATCH(Skráningarblað!F53,Einl.kk!$D$3:$D$1041,0),2),IF(AND(G53="Male",B53="Tvíliðaleikur"),INDEX(Tvíl.kk!$A$3:$F$1054,MATCH(Skráningarblað!F53,Tvíl.kk!$D$3:$D$1054,0),2),IF(AND(G53="Male",B53="Tvenndarleikur"),INDEX(Tvennd.kk!$A$3:$F$1025,MATCH(Skráningarblað!F53,Tvennd.kk!$D$3:$D$1025,0),2),IF(AND(G53="Female",B53="Einliðaleikur"),INDEX(Einl.kvk!$A$3:$F$1004,MATCH(Skráningarblað!F53,Einl.kvk!$D$3:$D$1004,0),2),IF(AND(G53="Female",B53="Tvíliðaleikur"),INDEX(Tvíl.kvk!$A$3:$F$1008,MATCH(Skráningarblað!F53,Tvíl.kvk!$D$3:$D$1008,0),2),IF(AND(G53="Female",B53="Tvenndarleikur"),INDEX(Tvennd.kvk!$A$3:$F$1009,MATCH(Skráningarblað!F53,Tvennd.kvk!$D$3:$D$1009,0),2),"")))))),"2. Deild")</f>
        <v/>
      </c>
      <c r="J53" s="13" t="str">
        <f t="shared" si="0"/>
        <v/>
      </c>
      <c r="K53" s="13" t="str">
        <f t="shared" si="1"/>
        <v/>
      </c>
      <c r="L53" s="13">
        <f t="shared" si="2"/>
        <v>0</v>
      </c>
      <c r="M53" s="13" t="str">
        <f t="shared" si="3"/>
        <v xml:space="preserve"> -  </v>
      </c>
      <c r="N53" s="13" t="str">
        <f>IFERROR(IF(AND(G53="Male",B53="Einliðaleikur"),INDEX(Einl.kk!$A$3:$F$1041,MATCH(Skráningarblað!F53,Einl.kk!$D$3:$D$1041,0),6),IF(AND(G53="Male",B53="Tvíliðaleikur"),INDEX(Tvíl.kk!$A$3:$F$1054,MATCH(Skráningarblað!F53,Tvíl.kk!$D$3:$D$1054,0),6),IF(AND(G53="Male",B53="Tvenndarleikur"),INDEX(Tvennd.kk!$A$3:$F$1025,MATCH(Skráningarblað!F53,Tvennd.kk!$D$3:$D$1025,0),6),IF(AND(G53="Female",B53="Einliðaleikur"),INDEX(Einl.kvk!$A$3:$F$1004,MATCH(Skráningarblað!F53,Einl.kvk!$D$3:$D$1004,0),6),IF(AND(G53="Female",B53="Tvíliðaleikur"),INDEX(Tvíl.kvk!$A$3:$F$1008,MATCH(Skráningarblað!F53,Tvíl.kvk!$D$3:$D$1008,0),6),IF(AND(G53="Female",B53="Tvenndarleikur"),INDEX(Tvennd.kvk!$A$3:$F$1009,MATCH(Skráningarblað!F53,Tvennd.kvk!$D$3:$D$1009,0),6),"")))))),0)</f>
        <v/>
      </c>
      <c r="O53" s="13" t="str">
        <f>IFERROR(IF(F53="","",IF(AND(NOT(B53="Einliðaleikur"),D53=""),"Partner Wanted",INDEX(Leikmannaskrá!$A$2:$D$1171,MATCH(D53,Leikmannaskrá!$A$2:$A$1175,0),2))),"")</f>
        <v/>
      </c>
      <c r="P53" s="13" t="str">
        <f>IFERROR(INDEX(Leikmannaskrá!$A$2:$D$1171,MATCH(D53,Leikmannaskrá!$A$2:$A$1175,0),4),"")</f>
        <v/>
      </c>
      <c r="Q53" s="13" t="str">
        <f>IFERROR(IF(AND(P53="Male",B53="Einliðaleikur"),INDEX(Einl.kk!$A$3:$F$1041,MATCH(Skráningarblað!O53,Einl.kk!$D$3:$D$1041,0),2),IF(AND(P53="Male",B53="Tvíliðaleikur"),INDEX(Tvíl.kk!$A$3:$F$1054,MATCH(Skráningarblað!O53,Tvíl.kk!$D$3:$D$1054,0),2),IF(AND(P53="Male",B53="Tvenndarleikur"),INDEX(Tvennd.kk!$A$3:$F$1025,MATCH(Skráningarblað!O53,Tvennd.kk!$D$3:$D$1025,0),2),IF(AND(P53="Female",B53="Einliðaleikur"),INDEX(Einl.kvk!$A$3:$F$1004,MATCH(Skráningarblað!O53,Einl.kvk!$D$3:$D$1004,0),2),IF(AND(P53="Female",B53="Tvíliðaleikur"),INDEX(Tvíl.kvk!$A$3:$F$1008,MATCH(Skráningarblað!O53,Tvíl.kvk!$D$3:$D$1008,0),2),IF(AND(P53="Female",B53="Tvenndarleikur"),INDEX(Tvennd.kvk!$A$3:$F$1009,MATCH(Skráningarblað!O53,Tvennd.kvk!$D$3:$D$1009,0),2),"")))))),"2. Deild")</f>
        <v/>
      </c>
      <c r="R53" s="13" t="str">
        <f t="shared" si="4"/>
        <v/>
      </c>
      <c r="S53" s="13" t="str">
        <f>IFERROR(IF(AND(P53="Male",B53="Einliðaleikur"),INDEX(Einl.kk!$A$3:$F$1041,MATCH(Skráningarblað!O53,Einl.kk!$D$3:$D$1041,0),6),IF(AND(P53="Male",B53="Tvíliðaleikur"),INDEX(Tvíl.kk!$A$3:$F$1054,MATCH(Skráningarblað!O53,Tvíl.kk!$D$3:$D$1054,0),6),IF(AND(P53="Male",B53="Tvenndarleikur"),INDEX(Tvennd.kk!$A$3:$F$1025,MATCH(Skráningarblað!O53,Tvennd.kk!$D$3:$D$1025,0),6),IF(AND(P53="Female",B53="Einliðaleikur"),INDEX(Einl.kvk!$A$3:$F$1004,MATCH(Skráningarblað!O53,Einl.kvk!$D$3:$D$1004,0),6),IF(AND(P53="Female",B53="Tvíliðaleikur"),INDEX(Tvíl.kvk!$A$3:$F$1008,MATCH(Skráningarblað!O53,Tvíl.kvk!$D$3:$D$1008,0),6),IF(AND(P53="Female",B53="Tvenndarleikur"),INDEX(Tvennd.kvk!$A$3:$F$1009,MATCH(Skráningarblað!O53,Tvennd.kvk!$D$3:$D$1009,0),6),"")))))),0)</f>
        <v/>
      </c>
      <c r="T53" s="13" t="str">
        <f>IFERROR(INDEX(Leikmannaskrá!$A$2:$E$612,MATCH(A53,Leikmannaskrá!$A$2:$A$612,0),5),"")</f>
        <v/>
      </c>
      <c r="U53" s="29" t="str">
        <f t="shared" si="5"/>
        <v/>
      </c>
    </row>
    <row r="54" spans="1:21" x14ac:dyDescent="0.35">
      <c r="A54" s="28"/>
      <c r="B54" s="28"/>
      <c r="C54" s="28"/>
      <c r="D54" s="28"/>
      <c r="E54" s="28"/>
      <c r="F54" s="13" t="str">
        <f>IFERROR(INDEX(Leikmannaskrá!$A$2:$D$1171,MATCH(A54,Leikmannaskrá!$A$2:$A$1175,0),2),"")</f>
        <v/>
      </c>
      <c r="G54" s="13" t="str">
        <f>IFERROR(INDEX(Leikmannaskrá!$A$2:$D$1171,MATCH(A54,Leikmannaskrá!$A$2:$A$1175,0),4),"")</f>
        <v/>
      </c>
      <c r="H54" s="13" t="str">
        <f>IFERROR(INDEX(Leikmannaskrá!$A$2:$D$1171,MATCH(A54,Leikmannaskrá!$A$2:$A$1175,0),3),"")</f>
        <v/>
      </c>
      <c r="I54" s="13" t="str">
        <f>IFERROR(IF(AND(G54="Male",B54="Einliðaleikur"),INDEX(Einl.kk!$A$3:$F$1041,MATCH(Skráningarblað!F54,Einl.kk!$D$3:$D$1041,0),2),IF(AND(G54="Male",B54="Tvíliðaleikur"),INDEX(Tvíl.kk!$A$3:$F$1054,MATCH(Skráningarblað!F54,Tvíl.kk!$D$3:$D$1054,0),2),IF(AND(G54="Male",B54="Tvenndarleikur"),INDEX(Tvennd.kk!$A$3:$F$1025,MATCH(Skráningarblað!F54,Tvennd.kk!$D$3:$D$1025,0),2),IF(AND(G54="Female",B54="Einliðaleikur"),INDEX(Einl.kvk!$A$3:$F$1004,MATCH(Skráningarblað!F54,Einl.kvk!$D$3:$D$1004,0),2),IF(AND(G54="Female",B54="Tvíliðaleikur"),INDEX(Tvíl.kvk!$A$3:$F$1008,MATCH(Skráningarblað!F54,Tvíl.kvk!$D$3:$D$1008,0),2),IF(AND(G54="Female",B54="Tvenndarleikur"),INDEX(Tvennd.kvk!$A$3:$F$1009,MATCH(Skráningarblað!F54,Tvennd.kvk!$D$3:$D$1009,0),2),"")))))),"2. Deild")</f>
        <v/>
      </c>
      <c r="J54" s="13" t="str">
        <f t="shared" si="0"/>
        <v/>
      </c>
      <c r="K54" s="13" t="str">
        <f t="shared" si="1"/>
        <v/>
      </c>
      <c r="L54" s="13">
        <f t="shared" si="2"/>
        <v>0</v>
      </c>
      <c r="M54" s="13" t="str">
        <f t="shared" si="3"/>
        <v xml:space="preserve"> -  </v>
      </c>
      <c r="N54" s="13" t="str">
        <f>IFERROR(IF(AND(G54="Male",B54="Einliðaleikur"),INDEX(Einl.kk!$A$3:$F$1041,MATCH(Skráningarblað!F54,Einl.kk!$D$3:$D$1041,0),6),IF(AND(G54="Male",B54="Tvíliðaleikur"),INDEX(Tvíl.kk!$A$3:$F$1054,MATCH(Skráningarblað!F54,Tvíl.kk!$D$3:$D$1054,0),6),IF(AND(G54="Male",B54="Tvenndarleikur"),INDEX(Tvennd.kk!$A$3:$F$1025,MATCH(Skráningarblað!F54,Tvennd.kk!$D$3:$D$1025,0),6),IF(AND(G54="Female",B54="Einliðaleikur"),INDEX(Einl.kvk!$A$3:$F$1004,MATCH(Skráningarblað!F54,Einl.kvk!$D$3:$D$1004,0),6),IF(AND(G54="Female",B54="Tvíliðaleikur"),INDEX(Tvíl.kvk!$A$3:$F$1008,MATCH(Skráningarblað!F54,Tvíl.kvk!$D$3:$D$1008,0),6),IF(AND(G54="Female",B54="Tvenndarleikur"),INDEX(Tvennd.kvk!$A$3:$F$1009,MATCH(Skráningarblað!F54,Tvennd.kvk!$D$3:$D$1009,0),6),"")))))),0)</f>
        <v/>
      </c>
      <c r="O54" s="13" t="str">
        <f>IFERROR(IF(F54="","",IF(AND(NOT(B54="Einliðaleikur"),D54=""),"Partner Wanted",INDEX(Leikmannaskrá!$A$2:$D$1171,MATCH(D54,Leikmannaskrá!$A$2:$A$1175,0),2))),"")</f>
        <v/>
      </c>
      <c r="P54" s="13" t="str">
        <f>IFERROR(INDEX(Leikmannaskrá!$A$2:$D$1171,MATCH(D54,Leikmannaskrá!$A$2:$A$1175,0),4),"")</f>
        <v/>
      </c>
      <c r="Q54" s="13" t="str">
        <f>IFERROR(IF(AND(P54="Male",B54="Einliðaleikur"),INDEX(Einl.kk!$A$3:$F$1041,MATCH(Skráningarblað!O54,Einl.kk!$D$3:$D$1041,0),2),IF(AND(P54="Male",B54="Tvíliðaleikur"),INDEX(Tvíl.kk!$A$3:$F$1054,MATCH(Skráningarblað!O54,Tvíl.kk!$D$3:$D$1054,0),2),IF(AND(P54="Male",B54="Tvenndarleikur"),INDEX(Tvennd.kk!$A$3:$F$1025,MATCH(Skráningarblað!O54,Tvennd.kk!$D$3:$D$1025,0),2),IF(AND(P54="Female",B54="Einliðaleikur"),INDEX(Einl.kvk!$A$3:$F$1004,MATCH(Skráningarblað!O54,Einl.kvk!$D$3:$D$1004,0),2),IF(AND(P54="Female",B54="Tvíliðaleikur"),INDEX(Tvíl.kvk!$A$3:$F$1008,MATCH(Skráningarblað!O54,Tvíl.kvk!$D$3:$D$1008,0),2),IF(AND(P54="Female",B54="Tvenndarleikur"),INDEX(Tvennd.kvk!$A$3:$F$1009,MATCH(Skráningarblað!O54,Tvennd.kvk!$D$3:$D$1009,0),2),"")))))),"2. Deild")</f>
        <v/>
      </c>
      <c r="R54" s="13" t="str">
        <f t="shared" si="4"/>
        <v/>
      </c>
      <c r="S54" s="13" t="str">
        <f>IFERROR(IF(AND(P54="Male",B54="Einliðaleikur"),INDEX(Einl.kk!$A$3:$F$1041,MATCH(Skráningarblað!O54,Einl.kk!$D$3:$D$1041,0),6),IF(AND(P54="Male",B54="Tvíliðaleikur"),INDEX(Tvíl.kk!$A$3:$F$1054,MATCH(Skráningarblað!O54,Tvíl.kk!$D$3:$D$1054,0),6),IF(AND(P54="Male",B54="Tvenndarleikur"),INDEX(Tvennd.kk!$A$3:$F$1025,MATCH(Skráningarblað!O54,Tvennd.kk!$D$3:$D$1025,0),6),IF(AND(P54="Female",B54="Einliðaleikur"),INDEX(Einl.kvk!$A$3:$F$1004,MATCH(Skráningarblað!O54,Einl.kvk!$D$3:$D$1004,0),6),IF(AND(P54="Female",B54="Tvíliðaleikur"),INDEX(Tvíl.kvk!$A$3:$F$1008,MATCH(Skráningarblað!O54,Tvíl.kvk!$D$3:$D$1008,0),6),IF(AND(P54="Female",B54="Tvenndarleikur"),INDEX(Tvennd.kvk!$A$3:$F$1009,MATCH(Skráningarblað!O54,Tvennd.kvk!$D$3:$D$1009,0),6),"")))))),0)</f>
        <v/>
      </c>
      <c r="T54" s="13" t="str">
        <f>IFERROR(INDEX(Leikmannaskrá!$A$2:$E$612,MATCH(A54,Leikmannaskrá!$A$2:$A$612,0),5),"")</f>
        <v/>
      </c>
      <c r="U54" s="29" t="str">
        <f t="shared" si="5"/>
        <v/>
      </c>
    </row>
    <row r="55" spans="1:21" x14ac:dyDescent="0.35">
      <c r="A55" s="28"/>
      <c r="B55" s="28"/>
      <c r="C55" s="28"/>
      <c r="D55" s="28"/>
      <c r="E55" s="28"/>
      <c r="F55" s="13" t="str">
        <f>IFERROR(INDEX(Leikmannaskrá!$A$2:$D$1171,MATCH(A55,Leikmannaskrá!$A$2:$A$1175,0),2),"")</f>
        <v/>
      </c>
      <c r="G55" s="13" t="str">
        <f>IFERROR(INDEX(Leikmannaskrá!$A$2:$D$1171,MATCH(A55,Leikmannaskrá!$A$2:$A$1175,0),4),"")</f>
        <v/>
      </c>
      <c r="H55" s="13" t="str">
        <f>IFERROR(INDEX(Leikmannaskrá!$A$2:$D$1171,MATCH(A55,Leikmannaskrá!$A$2:$A$1175,0),3),"")</f>
        <v/>
      </c>
      <c r="I55" s="13" t="str">
        <f>IFERROR(IF(AND(G55="Male",B55="Einliðaleikur"),INDEX(Einl.kk!$A$3:$F$1041,MATCH(Skráningarblað!F55,Einl.kk!$D$3:$D$1041,0),2),IF(AND(G55="Male",B55="Tvíliðaleikur"),INDEX(Tvíl.kk!$A$3:$F$1054,MATCH(Skráningarblað!F55,Tvíl.kk!$D$3:$D$1054,0),2),IF(AND(G55="Male",B55="Tvenndarleikur"),INDEX(Tvennd.kk!$A$3:$F$1025,MATCH(Skráningarblað!F55,Tvennd.kk!$D$3:$D$1025,0),2),IF(AND(G55="Female",B55="Einliðaleikur"),INDEX(Einl.kvk!$A$3:$F$1004,MATCH(Skráningarblað!F55,Einl.kvk!$D$3:$D$1004,0),2),IF(AND(G55="Female",B55="Tvíliðaleikur"),INDEX(Tvíl.kvk!$A$3:$F$1008,MATCH(Skráningarblað!F55,Tvíl.kvk!$D$3:$D$1008,0),2),IF(AND(G55="Female",B55="Tvenndarleikur"),INDEX(Tvennd.kvk!$A$3:$F$1009,MATCH(Skráningarblað!F55,Tvennd.kvk!$D$3:$D$1009,0),2),"")))))),"2. Deild")</f>
        <v/>
      </c>
      <c r="J55" s="13" t="str">
        <f t="shared" si="0"/>
        <v/>
      </c>
      <c r="K55" s="13" t="str">
        <f t="shared" si="1"/>
        <v/>
      </c>
      <c r="L55" s="13">
        <f t="shared" si="2"/>
        <v>0</v>
      </c>
      <c r="M55" s="13" t="str">
        <f t="shared" si="3"/>
        <v xml:space="preserve"> -  </v>
      </c>
      <c r="N55" s="13" t="str">
        <f>IFERROR(IF(AND(G55="Male",B55="Einliðaleikur"),INDEX(Einl.kk!$A$3:$F$1041,MATCH(Skráningarblað!F55,Einl.kk!$D$3:$D$1041,0),6),IF(AND(G55="Male",B55="Tvíliðaleikur"),INDEX(Tvíl.kk!$A$3:$F$1054,MATCH(Skráningarblað!F55,Tvíl.kk!$D$3:$D$1054,0),6),IF(AND(G55="Male",B55="Tvenndarleikur"),INDEX(Tvennd.kk!$A$3:$F$1025,MATCH(Skráningarblað!F55,Tvennd.kk!$D$3:$D$1025,0),6),IF(AND(G55="Female",B55="Einliðaleikur"),INDEX(Einl.kvk!$A$3:$F$1004,MATCH(Skráningarblað!F55,Einl.kvk!$D$3:$D$1004,0),6),IF(AND(G55="Female",B55="Tvíliðaleikur"),INDEX(Tvíl.kvk!$A$3:$F$1008,MATCH(Skráningarblað!F55,Tvíl.kvk!$D$3:$D$1008,0),6),IF(AND(G55="Female",B55="Tvenndarleikur"),INDEX(Tvennd.kvk!$A$3:$F$1009,MATCH(Skráningarblað!F55,Tvennd.kvk!$D$3:$D$1009,0),6),"")))))),0)</f>
        <v/>
      </c>
      <c r="O55" s="13" t="str">
        <f>IFERROR(IF(F55="","",IF(AND(NOT(B55="Einliðaleikur"),D55=""),"Partner Wanted",INDEX(Leikmannaskrá!$A$2:$D$1171,MATCH(D55,Leikmannaskrá!$A$2:$A$1175,0),2))),"")</f>
        <v/>
      </c>
      <c r="P55" s="13" t="str">
        <f>IFERROR(INDEX(Leikmannaskrá!$A$2:$D$1171,MATCH(D55,Leikmannaskrá!$A$2:$A$1175,0),4),"")</f>
        <v/>
      </c>
      <c r="Q55" s="13" t="str">
        <f>IFERROR(IF(AND(P55="Male",B55="Einliðaleikur"),INDEX(Einl.kk!$A$3:$F$1041,MATCH(Skráningarblað!O55,Einl.kk!$D$3:$D$1041,0),2),IF(AND(P55="Male",B55="Tvíliðaleikur"),INDEX(Tvíl.kk!$A$3:$F$1054,MATCH(Skráningarblað!O55,Tvíl.kk!$D$3:$D$1054,0),2),IF(AND(P55="Male",B55="Tvenndarleikur"),INDEX(Tvennd.kk!$A$3:$F$1025,MATCH(Skráningarblað!O55,Tvennd.kk!$D$3:$D$1025,0),2),IF(AND(P55="Female",B55="Einliðaleikur"),INDEX(Einl.kvk!$A$3:$F$1004,MATCH(Skráningarblað!O55,Einl.kvk!$D$3:$D$1004,0),2),IF(AND(P55="Female",B55="Tvíliðaleikur"),INDEX(Tvíl.kvk!$A$3:$F$1008,MATCH(Skráningarblað!O55,Tvíl.kvk!$D$3:$D$1008,0),2),IF(AND(P55="Female",B55="Tvenndarleikur"),INDEX(Tvennd.kvk!$A$3:$F$1009,MATCH(Skráningarblað!O55,Tvennd.kvk!$D$3:$D$1009,0),2),"")))))),"2. Deild")</f>
        <v/>
      </c>
      <c r="R55" s="13" t="str">
        <f t="shared" si="4"/>
        <v/>
      </c>
      <c r="S55" s="13" t="str">
        <f>IFERROR(IF(AND(P55="Male",B55="Einliðaleikur"),INDEX(Einl.kk!$A$3:$F$1041,MATCH(Skráningarblað!O55,Einl.kk!$D$3:$D$1041,0),6),IF(AND(P55="Male",B55="Tvíliðaleikur"),INDEX(Tvíl.kk!$A$3:$F$1054,MATCH(Skráningarblað!O55,Tvíl.kk!$D$3:$D$1054,0),6),IF(AND(P55="Male",B55="Tvenndarleikur"),INDEX(Tvennd.kk!$A$3:$F$1025,MATCH(Skráningarblað!O55,Tvennd.kk!$D$3:$D$1025,0),6),IF(AND(P55="Female",B55="Einliðaleikur"),INDEX(Einl.kvk!$A$3:$F$1004,MATCH(Skráningarblað!O55,Einl.kvk!$D$3:$D$1004,0),6),IF(AND(P55="Female",B55="Tvíliðaleikur"),INDEX(Tvíl.kvk!$A$3:$F$1008,MATCH(Skráningarblað!O55,Tvíl.kvk!$D$3:$D$1008,0),6),IF(AND(P55="Female",B55="Tvenndarleikur"),INDEX(Tvennd.kvk!$A$3:$F$1009,MATCH(Skráningarblað!O55,Tvennd.kvk!$D$3:$D$1009,0),6),"")))))),0)</f>
        <v/>
      </c>
      <c r="T55" s="13" t="str">
        <f>IFERROR(INDEX(Leikmannaskrá!$A$2:$E$612,MATCH(A55,Leikmannaskrá!$A$2:$A$612,0),5),"")</f>
        <v/>
      </c>
      <c r="U55" s="29" t="str">
        <f t="shared" si="5"/>
        <v/>
      </c>
    </row>
    <row r="56" spans="1:21" x14ac:dyDescent="0.35">
      <c r="A56" s="28"/>
      <c r="B56" s="28"/>
      <c r="C56" s="28"/>
      <c r="D56" s="28"/>
      <c r="E56" s="28"/>
      <c r="F56" s="13" t="str">
        <f>IFERROR(INDEX(Leikmannaskrá!$A$2:$D$1171,MATCH(A56,Leikmannaskrá!$A$2:$A$1175,0),2),"")</f>
        <v/>
      </c>
      <c r="G56" s="13" t="str">
        <f>IFERROR(INDEX(Leikmannaskrá!$A$2:$D$1171,MATCH(A56,Leikmannaskrá!$A$2:$A$1175,0),4),"")</f>
        <v/>
      </c>
      <c r="H56" s="13" t="str">
        <f>IFERROR(INDEX(Leikmannaskrá!$A$2:$D$1171,MATCH(A56,Leikmannaskrá!$A$2:$A$1175,0),3),"")</f>
        <v/>
      </c>
      <c r="I56" s="13" t="str">
        <f>IFERROR(IF(AND(G56="Male",B56="Einliðaleikur"),INDEX(Einl.kk!$A$3:$F$1041,MATCH(Skráningarblað!F56,Einl.kk!$D$3:$D$1041,0),2),IF(AND(G56="Male",B56="Tvíliðaleikur"),INDEX(Tvíl.kk!$A$3:$F$1054,MATCH(Skráningarblað!F56,Tvíl.kk!$D$3:$D$1054,0),2),IF(AND(G56="Male",B56="Tvenndarleikur"),INDEX(Tvennd.kk!$A$3:$F$1025,MATCH(Skráningarblað!F56,Tvennd.kk!$D$3:$D$1025,0),2),IF(AND(G56="Female",B56="Einliðaleikur"),INDEX(Einl.kvk!$A$3:$F$1004,MATCH(Skráningarblað!F56,Einl.kvk!$D$3:$D$1004,0),2),IF(AND(G56="Female",B56="Tvíliðaleikur"),INDEX(Tvíl.kvk!$A$3:$F$1008,MATCH(Skráningarblað!F56,Tvíl.kvk!$D$3:$D$1008,0),2),IF(AND(G56="Female",B56="Tvenndarleikur"),INDEX(Tvennd.kvk!$A$3:$F$1009,MATCH(Skráningarblað!F56,Tvennd.kvk!$D$3:$D$1009,0),2),"")))))),"2. Deild")</f>
        <v/>
      </c>
      <c r="J56" s="13" t="str">
        <f t="shared" si="0"/>
        <v/>
      </c>
      <c r="K56" s="13" t="str">
        <f t="shared" si="1"/>
        <v/>
      </c>
      <c r="L56" s="13">
        <f t="shared" si="2"/>
        <v>0</v>
      </c>
      <c r="M56" s="13" t="str">
        <f t="shared" si="3"/>
        <v xml:space="preserve"> -  </v>
      </c>
      <c r="N56" s="13" t="str">
        <f>IFERROR(IF(AND(G56="Male",B56="Einliðaleikur"),INDEX(Einl.kk!$A$3:$F$1041,MATCH(Skráningarblað!F56,Einl.kk!$D$3:$D$1041,0),6),IF(AND(G56="Male",B56="Tvíliðaleikur"),INDEX(Tvíl.kk!$A$3:$F$1054,MATCH(Skráningarblað!F56,Tvíl.kk!$D$3:$D$1054,0),6),IF(AND(G56="Male",B56="Tvenndarleikur"),INDEX(Tvennd.kk!$A$3:$F$1025,MATCH(Skráningarblað!F56,Tvennd.kk!$D$3:$D$1025,0),6),IF(AND(G56="Female",B56="Einliðaleikur"),INDEX(Einl.kvk!$A$3:$F$1004,MATCH(Skráningarblað!F56,Einl.kvk!$D$3:$D$1004,0),6),IF(AND(G56="Female",B56="Tvíliðaleikur"),INDEX(Tvíl.kvk!$A$3:$F$1008,MATCH(Skráningarblað!F56,Tvíl.kvk!$D$3:$D$1008,0),6),IF(AND(G56="Female",B56="Tvenndarleikur"),INDEX(Tvennd.kvk!$A$3:$F$1009,MATCH(Skráningarblað!F56,Tvennd.kvk!$D$3:$D$1009,0),6),"")))))),0)</f>
        <v/>
      </c>
      <c r="O56" s="13" t="str">
        <f>IFERROR(IF(F56="","",IF(AND(NOT(B56="Einliðaleikur"),D56=""),"Partner Wanted",INDEX(Leikmannaskrá!$A$2:$D$1171,MATCH(D56,Leikmannaskrá!$A$2:$A$1175,0),2))),"")</f>
        <v/>
      </c>
      <c r="P56" s="13" t="str">
        <f>IFERROR(INDEX(Leikmannaskrá!$A$2:$D$1171,MATCH(D56,Leikmannaskrá!$A$2:$A$1175,0),4),"")</f>
        <v/>
      </c>
      <c r="Q56" s="13" t="str">
        <f>IFERROR(IF(AND(P56="Male",B56="Einliðaleikur"),INDEX(Einl.kk!$A$3:$F$1041,MATCH(Skráningarblað!O56,Einl.kk!$D$3:$D$1041,0),2),IF(AND(P56="Male",B56="Tvíliðaleikur"),INDEX(Tvíl.kk!$A$3:$F$1054,MATCH(Skráningarblað!O56,Tvíl.kk!$D$3:$D$1054,0),2),IF(AND(P56="Male",B56="Tvenndarleikur"),INDEX(Tvennd.kk!$A$3:$F$1025,MATCH(Skráningarblað!O56,Tvennd.kk!$D$3:$D$1025,0),2),IF(AND(P56="Female",B56="Einliðaleikur"),INDEX(Einl.kvk!$A$3:$F$1004,MATCH(Skráningarblað!O56,Einl.kvk!$D$3:$D$1004,0),2),IF(AND(P56="Female",B56="Tvíliðaleikur"),INDEX(Tvíl.kvk!$A$3:$F$1008,MATCH(Skráningarblað!O56,Tvíl.kvk!$D$3:$D$1008,0),2),IF(AND(P56="Female",B56="Tvenndarleikur"),INDEX(Tvennd.kvk!$A$3:$F$1009,MATCH(Skráningarblað!O56,Tvennd.kvk!$D$3:$D$1009,0),2),"")))))),"2. Deild")</f>
        <v/>
      </c>
      <c r="R56" s="13" t="str">
        <f t="shared" si="4"/>
        <v/>
      </c>
      <c r="S56" s="13" t="str">
        <f>IFERROR(IF(AND(P56="Male",B56="Einliðaleikur"),INDEX(Einl.kk!$A$3:$F$1041,MATCH(Skráningarblað!O56,Einl.kk!$D$3:$D$1041,0),6),IF(AND(P56="Male",B56="Tvíliðaleikur"),INDEX(Tvíl.kk!$A$3:$F$1054,MATCH(Skráningarblað!O56,Tvíl.kk!$D$3:$D$1054,0),6),IF(AND(P56="Male",B56="Tvenndarleikur"),INDEX(Tvennd.kk!$A$3:$F$1025,MATCH(Skráningarblað!O56,Tvennd.kk!$D$3:$D$1025,0),6),IF(AND(P56="Female",B56="Einliðaleikur"),INDEX(Einl.kvk!$A$3:$F$1004,MATCH(Skráningarblað!O56,Einl.kvk!$D$3:$D$1004,0),6),IF(AND(P56="Female",B56="Tvíliðaleikur"),INDEX(Tvíl.kvk!$A$3:$F$1008,MATCH(Skráningarblað!O56,Tvíl.kvk!$D$3:$D$1008,0),6),IF(AND(P56="Female",B56="Tvenndarleikur"),INDEX(Tvennd.kvk!$A$3:$F$1009,MATCH(Skráningarblað!O56,Tvennd.kvk!$D$3:$D$1009,0),6),"")))))),0)</f>
        <v/>
      </c>
      <c r="T56" s="13" t="str">
        <f>IFERROR(INDEX(Leikmannaskrá!$A$2:$E$612,MATCH(A56,Leikmannaskrá!$A$2:$A$612,0),5),"")</f>
        <v/>
      </c>
      <c r="U56" s="29" t="str">
        <f t="shared" si="5"/>
        <v/>
      </c>
    </row>
    <row r="57" spans="1:21" x14ac:dyDescent="0.35">
      <c r="A57" s="28"/>
      <c r="B57" s="28"/>
      <c r="C57" s="28"/>
      <c r="D57" s="28"/>
      <c r="E57" s="28"/>
      <c r="F57" s="13" t="str">
        <f>IFERROR(INDEX(Leikmannaskrá!$A$2:$D$1171,MATCH(A57,Leikmannaskrá!$A$2:$A$1175,0),2),"")</f>
        <v/>
      </c>
      <c r="G57" s="13" t="str">
        <f>IFERROR(INDEX(Leikmannaskrá!$A$2:$D$1171,MATCH(A57,Leikmannaskrá!$A$2:$A$1175,0),4),"")</f>
        <v/>
      </c>
      <c r="H57" s="13" t="str">
        <f>IFERROR(INDEX(Leikmannaskrá!$A$2:$D$1171,MATCH(A57,Leikmannaskrá!$A$2:$A$1175,0),3),"")</f>
        <v/>
      </c>
      <c r="I57" s="13" t="str">
        <f>IFERROR(IF(AND(G57="Male",B57="Einliðaleikur"),INDEX(Einl.kk!$A$3:$F$1041,MATCH(Skráningarblað!F57,Einl.kk!$D$3:$D$1041,0),2),IF(AND(G57="Male",B57="Tvíliðaleikur"),INDEX(Tvíl.kk!$A$3:$F$1054,MATCH(Skráningarblað!F57,Tvíl.kk!$D$3:$D$1054,0),2),IF(AND(G57="Male",B57="Tvenndarleikur"),INDEX(Tvennd.kk!$A$3:$F$1025,MATCH(Skráningarblað!F57,Tvennd.kk!$D$3:$D$1025,0),2),IF(AND(G57="Female",B57="Einliðaleikur"),INDEX(Einl.kvk!$A$3:$F$1004,MATCH(Skráningarblað!F57,Einl.kvk!$D$3:$D$1004,0),2),IF(AND(G57="Female",B57="Tvíliðaleikur"),INDEX(Tvíl.kvk!$A$3:$F$1008,MATCH(Skráningarblað!F57,Tvíl.kvk!$D$3:$D$1008,0),2),IF(AND(G57="Female",B57="Tvenndarleikur"),INDEX(Tvennd.kvk!$A$3:$F$1009,MATCH(Skráningarblað!F57,Tvennd.kvk!$D$3:$D$1009,0),2),"")))))),"2. Deild")</f>
        <v/>
      </c>
      <c r="J57" s="13" t="str">
        <f t="shared" si="0"/>
        <v/>
      </c>
      <c r="K57" s="13" t="str">
        <f t="shared" si="1"/>
        <v/>
      </c>
      <c r="L57" s="13">
        <f t="shared" si="2"/>
        <v>0</v>
      </c>
      <c r="M57" s="13" t="str">
        <f t="shared" si="3"/>
        <v xml:space="preserve"> -  </v>
      </c>
      <c r="N57" s="13" t="str">
        <f>IFERROR(IF(AND(G57="Male",B57="Einliðaleikur"),INDEX(Einl.kk!$A$3:$F$1041,MATCH(Skráningarblað!F57,Einl.kk!$D$3:$D$1041,0),6),IF(AND(G57="Male",B57="Tvíliðaleikur"),INDEX(Tvíl.kk!$A$3:$F$1054,MATCH(Skráningarblað!F57,Tvíl.kk!$D$3:$D$1054,0),6),IF(AND(G57="Male",B57="Tvenndarleikur"),INDEX(Tvennd.kk!$A$3:$F$1025,MATCH(Skráningarblað!F57,Tvennd.kk!$D$3:$D$1025,0),6),IF(AND(G57="Female",B57="Einliðaleikur"),INDEX(Einl.kvk!$A$3:$F$1004,MATCH(Skráningarblað!F57,Einl.kvk!$D$3:$D$1004,0),6),IF(AND(G57="Female",B57="Tvíliðaleikur"),INDEX(Tvíl.kvk!$A$3:$F$1008,MATCH(Skráningarblað!F57,Tvíl.kvk!$D$3:$D$1008,0),6),IF(AND(G57="Female",B57="Tvenndarleikur"),INDEX(Tvennd.kvk!$A$3:$F$1009,MATCH(Skráningarblað!F57,Tvennd.kvk!$D$3:$D$1009,0),6),"")))))),0)</f>
        <v/>
      </c>
      <c r="O57" s="13" t="str">
        <f>IFERROR(IF(F57="","",IF(AND(NOT(B57="Einliðaleikur"),D57=""),"Partner Wanted",INDEX(Leikmannaskrá!$A$2:$D$1171,MATCH(D57,Leikmannaskrá!$A$2:$A$1175,0),2))),"")</f>
        <v/>
      </c>
      <c r="P57" s="13" t="str">
        <f>IFERROR(INDEX(Leikmannaskrá!$A$2:$D$1171,MATCH(D57,Leikmannaskrá!$A$2:$A$1175,0),4),"")</f>
        <v/>
      </c>
      <c r="Q57" s="13" t="str">
        <f>IFERROR(IF(AND(P57="Male",B57="Einliðaleikur"),INDEX(Einl.kk!$A$3:$F$1041,MATCH(Skráningarblað!O57,Einl.kk!$D$3:$D$1041,0),2),IF(AND(P57="Male",B57="Tvíliðaleikur"),INDEX(Tvíl.kk!$A$3:$F$1054,MATCH(Skráningarblað!O57,Tvíl.kk!$D$3:$D$1054,0),2),IF(AND(P57="Male",B57="Tvenndarleikur"),INDEX(Tvennd.kk!$A$3:$F$1025,MATCH(Skráningarblað!O57,Tvennd.kk!$D$3:$D$1025,0),2),IF(AND(P57="Female",B57="Einliðaleikur"),INDEX(Einl.kvk!$A$3:$F$1004,MATCH(Skráningarblað!O57,Einl.kvk!$D$3:$D$1004,0),2),IF(AND(P57="Female",B57="Tvíliðaleikur"),INDEX(Tvíl.kvk!$A$3:$F$1008,MATCH(Skráningarblað!O57,Tvíl.kvk!$D$3:$D$1008,0),2),IF(AND(P57="Female",B57="Tvenndarleikur"),INDEX(Tvennd.kvk!$A$3:$F$1009,MATCH(Skráningarblað!O57,Tvennd.kvk!$D$3:$D$1009,0),2),"")))))),"2. Deild")</f>
        <v/>
      </c>
      <c r="R57" s="13" t="str">
        <f t="shared" si="4"/>
        <v/>
      </c>
      <c r="S57" s="13" t="str">
        <f>IFERROR(IF(AND(P57="Male",B57="Einliðaleikur"),INDEX(Einl.kk!$A$3:$F$1041,MATCH(Skráningarblað!O57,Einl.kk!$D$3:$D$1041,0),6),IF(AND(P57="Male",B57="Tvíliðaleikur"),INDEX(Tvíl.kk!$A$3:$F$1054,MATCH(Skráningarblað!O57,Tvíl.kk!$D$3:$D$1054,0),6),IF(AND(P57="Male",B57="Tvenndarleikur"),INDEX(Tvennd.kk!$A$3:$F$1025,MATCH(Skráningarblað!O57,Tvennd.kk!$D$3:$D$1025,0),6),IF(AND(P57="Female",B57="Einliðaleikur"),INDEX(Einl.kvk!$A$3:$F$1004,MATCH(Skráningarblað!O57,Einl.kvk!$D$3:$D$1004,0),6),IF(AND(P57="Female",B57="Tvíliðaleikur"),INDEX(Tvíl.kvk!$A$3:$F$1008,MATCH(Skráningarblað!O57,Tvíl.kvk!$D$3:$D$1008,0),6),IF(AND(P57="Female",B57="Tvenndarleikur"),INDEX(Tvennd.kvk!$A$3:$F$1009,MATCH(Skráningarblað!O57,Tvennd.kvk!$D$3:$D$1009,0),6),"")))))),0)</f>
        <v/>
      </c>
      <c r="T57" s="13" t="str">
        <f>IFERROR(INDEX(Leikmannaskrá!$A$2:$E$612,MATCH(A57,Leikmannaskrá!$A$2:$A$612,0),5),"")</f>
        <v/>
      </c>
      <c r="U57" s="29" t="str">
        <f t="shared" si="5"/>
        <v/>
      </c>
    </row>
    <row r="58" spans="1:21" x14ac:dyDescent="0.35">
      <c r="A58" s="28"/>
      <c r="B58" s="28"/>
      <c r="C58" s="28"/>
      <c r="D58" s="28"/>
      <c r="E58" s="28"/>
      <c r="F58" s="13" t="str">
        <f>IFERROR(INDEX(Leikmannaskrá!$A$2:$D$1171,MATCH(A58,Leikmannaskrá!$A$2:$A$1175,0),2),"")</f>
        <v/>
      </c>
      <c r="G58" s="13" t="str">
        <f>IFERROR(INDEX(Leikmannaskrá!$A$2:$D$1171,MATCH(A58,Leikmannaskrá!$A$2:$A$1175,0),4),"")</f>
        <v/>
      </c>
      <c r="H58" s="13" t="str">
        <f>IFERROR(INDEX(Leikmannaskrá!$A$2:$D$1171,MATCH(A58,Leikmannaskrá!$A$2:$A$1175,0),3),"")</f>
        <v/>
      </c>
      <c r="I58" s="13" t="str">
        <f>IFERROR(IF(AND(G58="Male",B58="Einliðaleikur"),INDEX(Einl.kk!$A$3:$F$1041,MATCH(Skráningarblað!F58,Einl.kk!$D$3:$D$1041,0),2),IF(AND(G58="Male",B58="Tvíliðaleikur"),INDEX(Tvíl.kk!$A$3:$F$1054,MATCH(Skráningarblað!F58,Tvíl.kk!$D$3:$D$1054,0),2),IF(AND(G58="Male",B58="Tvenndarleikur"),INDEX(Tvennd.kk!$A$3:$F$1025,MATCH(Skráningarblað!F58,Tvennd.kk!$D$3:$D$1025,0),2),IF(AND(G58="Female",B58="Einliðaleikur"),INDEX(Einl.kvk!$A$3:$F$1004,MATCH(Skráningarblað!F58,Einl.kvk!$D$3:$D$1004,0),2),IF(AND(G58="Female",B58="Tvíliðaleikur"),INDEX(Tvíl.kvk!$A$3:$F$1008,MATCH(Skráningarblað!F58,Tvíl.kvk!$D$3:$D$1008,0),2),IF(AND(G58="Female",B58="Tvenndarleikur"),INDEX(Tvennd.kvk!$A$3:$F$1009,MATCH(Skráningarblað!F58,Tvennd.kvk!$D$3:$D$1009,0),2),"")))))),"2. Deild")</f>
        <v/>
      </c>
      <c r="J58" s="13" t="str">
        <f t="shared" si="0"/>
        <v/>
      </c>
      <c r="K58" s="13" t="str">
        <f t="shared" si="1"/>
        <v/>
      </c>
      <c r="L58" s="13">
        <f t="shared" si="2"/>
        <v>0</v>
      </c>
      <c r="M58" s="13" t="str">
        <f t="shared" si="3"/>
        <v xml:space="preserve"> -  </v>
      </c>
      <c r="N58" s="13" t="str">
        <f>IFERROR(IF(AND(G58="Male",B58="Einliðaleikur"),INDEX(Einl.kk!$A$3:$F$1041,MATCH(Skráningarblað!F58,Einl.kk!$D$3:$D$1041,0),6),IF(AND(G58="Male",B58="Tvíliðaleikur"),INDEX(Tvíl.kk!$A$3:$F$1054,MATCH(Skráningarblað!F58,Tvíl.kk!$D$3:$D$1054,0),6),IF(AND(G58="Male",B58="Tvenndarleikur"),INDEX(Tvennd.kk!$A$3:$F$1025,MATCH(Skráningarblað!F58,Tvennd.kk!$D$3:$D$1025,0),6),IF(AND(G58="Female",B58="Einliðaleikur"),INDEX(Einl.kvk!$A$3:$F$1004,MATCH(Skráningarblað!F58,Einl.kvk!$D$3:$D$1004,0),6),IF(AND(G58="Female",B58="Tvíliðaleikur"),INDEX(Tvíl.kvk!$A$3:$F$1008,MATCH(Skráningarblað!F58,Tvíl.kvk!$D$3:$D$1008,0),6),IF(AND(G58="Female",B58="Tvenndarleikur"),INDEX(Tvennd.kvk!$A$3:$F$1009,MATCH(Skráningarblað!F58,Tvennd.kvk!$D$3:$D$1009,0),6),"")))))),0)</f>
        <v/>
      </c>
      <c r="O58" s="13" t="str">
        <f>IFERROR(IF(F58="","",IF(AND(NOT(B58="Einliðaleikur"),D58=""),"Partner Wanted",INDEX(Leikmannaskrá!$A$2:$D$1171,MATCH(D58,Leikmannaskrá!$A$2:$A$1175,0),2))),"")</f>
        <v/>
      </c>
      <c r="P58" s="13" t="str">
        <f>IFERROR(INDEX(Leikmannaskrá!$A$2:$D$1171,MATCH(D58,Leikmannaskrá!$A$2:$A$1175,0),4),"")</f>
        <v/>
      </c>
      <c r="Q58" s="13" t="str">
        <f>IFERROR(IF(AND(P58="Male",B58="Einliðaleikur"),INDEX(Einl.kk!$A$3:$F$1041,MATCH(Skráningarblað!O58,Einl.kk!$D$3:$D$1041,0),2),IF(AND(P58="Male",B58="Tvíliðaleikur"),INDEX(Tvíl.kk!$A$3:$F$1054,MATCH(Skráningarblað!O58,Tvíl.kk!$D$3:$D$1054,0),2),IF(AND(P58="Male",B58="Tvenndarleikur"),INDEX(Tvennd.kk!$A$3:$F$1025,MATCH(Skráningarblað!O58,Tvennd.kk!$D$3:$D$1025,0),2),IF(AND(P58="Female",B58="Einliðaleikur"),INDEX(Einl.kvk!$A$3:$F$1004,MATCH(Skráningarblað!O58,Einl.kvk!$D$3:$D$1004,0),2),IF(AND(P58="Female",B58="Tvíliðaleikur"),INDEX(Tvíl.kvk!$A$3:$F$1008,MATCH(Skráningarblað!O58,Tvíl.kvk!$D$3:$D$1008,0),2),IF(AND(P58="Female",B58="Tvenndarleikur"),INDEX(Tvennd.kvk!$A$3:$F$1009,MATCH(Skráningarblað!O58,Tvennd.kvk!$D$3:$D$1009,0),2),"")))))),"2. Deild")</f>
        <v/>
      </c>
      <c r="R58" s="13" t="str">
        <f t="shared" si="4"/>
        <v/>
      </c>
      <c r="S58" s="13" t="str">
        <f>IFERROR(IF(AND(P58="Male",B58="Einliðaleikur"),INDEX(Einl.kk!$A$3:$F$1041,MATCH(Skráningarblað!O58,Einl.kk!$D$3:$D$1041,0),6),IF(AND(P58="Male",B58="Tvíliðaleikur"),INDEX(Tvíl.kk!$A$3:$F$1054,MATCH(Skráningarblað!O58,Tvíl.kk!$D$3:$D$1054,0),6),IF(AND(P58="Male",B58="Tvenndarleikur"),INDEX(Tvennd.kk!$A$3:$F$1025,MATCH(Skráningarblað!O58,Tvennd.kk!$D$3:$D$1025,0),6),IF(AND(P58="Female",B58="Einliðaleikur"),INDEX(Einl.kvk!$A$3:$F$1004,MATCH(Skráningarblað!O58,Einl.kvk!$D$3:$D$1004,0),6),IF(AND(P58="Female",B58="Tvíliðaleikur"),INDEX(Tvíl.kvk!$A$3:$F$1008,MATCH(Skráningarblað!O58,Tvíl.kvk!$D$3:$D$1008,0),6),IF(AND(P58="Female",B58="Tvenndarleikur"),INDEX(Tvennd.kvk!$A$3:$F$1009,MATCH(Skráningarblað!O58,Tvennd.kvk!$D$3:$D$1009,0),6),"")))))),0)</f>
        <v/>
      </c>
      <c r="T58" s="13" t="str">
        <f>IFERROR(INDEX(Leikmannaskrá!$A$2:$E$612,MATCH(A58,Leikmannaskrá!$A$2:$A$612,0),5),"")</f>
        <v/>
      </c>
      <c r="U58" s="29" t="str">
        <f t="shared" si="5"/>
        <v/>
      </c>
    </row>
    <row r="59" spans="1:21" x14ac:dyDescent="0.35">
      <c r="A59" s="28"/>
      <c r="B59" s="28"/>
      <c r="C59" s="28"/>
      <c r="D59" s="28"/>
      <c r="E59" s="28"/>
      <c r="F59" s="13" t="str">
        <f>IFERROR(INDEX(Leikmannaskrá!$A$2:$D$1171,MATCH(A59,Leikmannaskrá!$A$2:$A$1175,0),2),"")</f>
        <v/>
      </c>
      <c r="G59" s="13" t="str">
        <f>IFERROR(INDEX(Leikmannaskrá!$A$2:$D$1171,MATCH(A59,Leikmannaskrá!$A$2:$A$1175,0),4),"")</f>
        <v/>
      </c>
      <c r="H59" s="13" t="str">
        <f>IFERROR(INDEX(Leikmannaskrá!$A$2:$D$1171,MATCH(A59,Leikmannaskrá!$A$2:$A$1175,0),3),"")</f>
        <v/>
      </c>
      <c r="I59" s="13" t="str">
        <f>IFERROR(IF(AND(G59="Male",B59="Einliðaleikur"),INDEX(Einl.kk!$A$3:$F$1041,MATCH(Skráningarblað!F59,Einl.kk!$D$3:$D$1041,0),2),IF(AND(G59="Male",B59="Tvíliðaleikur"),INDEX(Tvíl.kk!$A$3:$F$1054,MATCH(Skráningarblað!F59,Tvíl.kk!$D$3:$D$1054,0),2),IF(AND(G59="Male",B59="Tvenndarleikur"),INDEX(Tvennd.kk!$A$3:$F$1025,MATCH(Skráningarblað!F59,Tvennd.kk!$D$3:$D$1025,0),2),IF(AND(G59="Female",B59="Einliðaleikur"),INDEX(Einl.kvk!$A$3:$F$1004,MATCH(Skráningarblað!F59,Einl.kvk!$D$3:$D$1004,0),2),IF(AND(G59="Female",B59="Tvíliðaleikur"),INDEX(Tvíl.kvk!$A$3:$F$1008,MATCH(Skráningarblað!F59,Tvíl.kvk!$D$3:$D$1008,0),2),IF(AND(G59="Female",B59="Tvenndarleikur"),INDEX(Tvennd.kvk!$A$3:$F$1009,MATCH(Skráningarblað!F59,Tvennd.kvk!$D$3:$D$1009,0),2),"")))))),"2. Deild")</f>
        <v/>
      </c>
      <c r="J59" s="13" t="str">
        <f t="shared" si="0"/>
        <v/>
      </c>
      <c r="K59" s="13" t="str">
        <f t="shared" si="1"/>
        <v/>
      </c>
      <c r="L59" s="13">
        <f t="shared" si="2"/>
        <v>0</v>
      </c>
      <c r="M59" s="13" t="str">
        <f t="shared" si="3"/>
        <v xml:space="preserve"> -  </v>
      </c>
      <c r="N59" s="13" t="str">
        <f>IFERROR(IF(AND(G59="Male",B59="Einliðaleikur"),INDEX(Einl.kk!$A$3:$F$1041,MATCH(Skráningarblað!F59,Einl.kk!$D$3:$D$1041,0),6),IF(AND(G59="Male",B59="Tvíliðaleikur"),INDEX(Tvíl.kk!$A$3:$F$1054,MATCH(Skráningarblað!F59,Tvíl.kk!$D$3:$D$1054,0),6),IF(AND(G59="Male",B59="Tvenndarleikur"),INDEX(Tvennd.kk!$A$3:$F$1025,MATCH(Skráningarblað!F59,Tvennd.kk!$D$3:$D$1025,0),6),IF(AND(G59="Female",B59="Einliðaleikur"),INDEX(Einl.kvk!$A$3:$F$1004,MATCH(Skráningarblað!F59,Einl.kvk!$D$3:$D$1004,0),6),IF(AND(G59="Female",B59="Tvíliðaleikur"),INDEX(Tvíl.kvk!$A$3:$F$1008,MATCH(Skráningarblað!F59,Tvíl.kvk!$D$3:$D$1008,0),6),IF(AND(G59="Female",B59="Tvenndarleikur"),INDEX(Tvennd.kvk!$A$3:$F$1009,MATCH(Skráningarblað!F59,Tvennd.kvk!$D$3:$D$1009,0),6),"")))))),0)</f>
        <v/>
      </c>
      <c r="O59" s="13" t="str">
        <f>IFERROR(IF(F59="","",IF(AND(NOT(B59="Einliðaleikur"),D59=""),"Partner Wanted",INDEX(Leikmannaskrá!$A$2:$D$1171,MATCH(D59,Leikmannaskrá!$A$2:$A$1175,0),2))),"")</f>
        <v/>
      </c>
      <c r="P59" s="13" t="str">
        <f>IFERROR(INDEX(Leikmannaskrá!$A$2:$D$1171,MATCH(D59,Leikmannaskrá!$A$2:$A$1175,0),4),"")</f>
        <v/>
      </c>
      <c r="Q59" s="13" t="str">
        <f>IFERROR(IF(AND(P59="Male",B59="Einliðaleikur"),INDEX(Einl.kk!$A$3:$F$1041,MATCH(Skráningarblað!O59,Einl.kk!$D$3:$D$1041,0),2),IF(AND(P59="Male",B59="Tvíliðaleikur"),INDEX(Tvíl.kk!$A$3:$F$1054,MATCH(Skráningarblað!O59,Tvíl.kk!$D$3:$D$1054,0),2),IF(AND(P59="Male",B59="Tvenndarleikur"),INDEX(Tvennd.kk!$A$3:$F$1025,MATCH(Skráningarblað!O59,Tvennd.kk!$D$3:$D$1025,0),2),IF(AND(P59="Female",B59="Einliðaleikur"),INDEX(Einl.kvk!$A$3:$F$1004,MATCH(Skráningarblað!O59,Einl.kvk!$D$3:$D$1004,0),2),IF(AND(P59="Female",B59="Tvíliðaleikur"),INDEX(Tvíl.kvk!$A$3:$F$1008,MATCH(Skráningarblað!O59,Tvíl.kvk!$D$3:$D$1008,0),2),IF(AND(P59="Female",B59="Tvenndarleikur"),INDEX(Tvennd.kvk!$A$3:$F$1009,MATCH(Skráningarblað!O59,Tvennd.kvk!$D$3:$D$1009,0),2),"")))))),"2. Deild")</f>
        <v/>
      </c>
      <c r="R59" s="13" t="str">
        <f t="shared" si="4"/>
        <v/>
      </c>
      <c r="S59" s="13" t="str">
        <f>IFERROR(IF(AND(P59="Male",B59="Einliðaleikur"),INDEX(Einl.kk!$A$3:$F$1041,MATCH(Skráningarblað!O59,Einl.kk!$D$3:$D$1041,0),6),IF(AND(P59="Male",B59="Tvíliðaleikur"),INDEX(Tvíl.kk!$A$3:$F$1054,MATCH(Skráningarblað!O59,Tvíl.kk!$D$3:$D$1054,0),6),IF(AND(P59="Male",B59="Tvenndarleikur"),INDEX(Tvennd.kk!$A$3:$F$1025,MATCH(Skráningarblað!O59,Tvennd.kk!$D$3:$D$1025,0),6),IF(AND(P59="Female",B59="Einliðaleikur"),INDEX(Einl.kvk!$A$3:$F$1004,MATCH(Skráningarblað!O59,Einl.kvk!$D$3:$D$1004,0),6),IF(AND(P59="Female",B59="Tvíliðaleikur"),INDEX(Tvíl.kvk!$A$3:$F$1008,MATCH(Skráningarblað!O59,Tvíl.kvk!$D$3:$D$1008,0),6),IF(AND(P59="Female",B59="Tvenndarleikur"),INDEX(Tvennd.kvk!$A$3:$F$1009,MATCH(Skráningarblað!O59,Tvennd.kvk!$D$3:$D$1009,0),6),"")))))),0)</f>
        <v/>
      </c>
      <c r="T59" s="13" t="str">
        <f>IFERROR(INDEX(Leikmannaskrá!$A$2:$E$612,MATCH(A59,Leikmannaskrá!$A$2:$A$612,0),5),"")</f>
        <v/>
      </c>
      <c r="U59" s="29" t="str">
        <f t="shared" si="5"/>
        <v/>
      </c>
    </row>
    <row r="60" spans="1:21" x14ac:dyDescent="0.35">
      <c r="A60" s="28"/>
      <c r="B60" s="28"/>
      <c r="C60" s="28"/>
      <c r="D60" s="28"/>
      <c r="E60" s="28"/>
      <c r="F60" s="13" t="str">
        <f>IFERROR(INDEX(Leikmannaskrá!$A$2:$D$1171,MATCH(A60,Leikmannaskrá!$A$2:$A$1175,0),2),"")</f>
        <v/>
      </c>
      <c r="G60" s="13" t="str">
        <f>IFERROR(INDEX(Leikmannaskrá!$A$2:$D$1171,MATCH(A60,Leikmannaskrá!$A$2:$A$1175,0),4),"")</f>
        <v/>
      </c>
      <c r="H60" s="13" t="str">
        <f>IFERROR(INDEX(Leikmannaskrá!$A$2:$D$1171,MATCH(A60,Leikmannaskrá!$A$2:$A$1175,0),3),"")</f>
        <v/>
      </c>
      <c r="I60" s="13" t="str">
        <f>IFERROR(IF(AND(G60="Male",B60="Einliðaleikur"),INDEX(Einl.kk!$A$3:$F$1041,MATCH(Skráningarblað!F60,Einl.kk!$D$3:$D$1041,0),2),IF(AND(G60="Male",B60="Tvíliðaleikur"),INDEX(Tvíl.kk!$A$3:$F$1054,MATCH(Skráningarblað!F60,Tvíl.kk!$D$3:$D$1054,0),2),IF(AND(G60="Male",B60="Tvenndarleikur"),INDEX(Tvennd.kk!$A$3:$F$1025,MATCH(Skráningarblað!F60,Tvennd.kk!$D$3:$D$1025,0),2),IF(AND(G60="Female",B60="Einliðaleikur"),INDEX(Einl.kvk!$A$3:$F$1004,MATCH(Skráningarblað!F60,Einl.kvk!$D$3:$D$1004,0),2),IF(AND(G60="Female",B60="Tvíliðaleikur"),INDEX(Tvíl.kvk!$A$3:$F$1008,MATCH(Skráningarblað!F60,Tvíl.kvk!$D$3:$D$1008,0),2),IF(AND(G60="Female",B60="Tvenndarleikur"),INDEX(Tvennd.kvk!$A$3:$F$1009,MATCH(Skráningarblað!F60,Tvennd.kvk!$D$3:$D$1009,0),2),"")))))),"2. Deild")</f>
        <v/>
      </c>
      <c r="J60" s="13" t="str">
        <f t="shared" si="0"/>
        <v/>
      </c>
      <c r="K60" s="13" t="str">
        <f t="shared" si="1"/>
        <v/>
      </c>
      <c r="L60" s="13">
        <f t="shared" si="2"/>
        <v>0</v>
      </c>
      <c r="M60" s="13" t="str">
        <f t="shared" si="3"/>
        <v xml:space="preserve"> -  </v>
      </c>
      <c r="N60" s="13" t="str">
        <f>IFERROR(IF(AND(G60="Male",B60="Einliðaleikur"),INDEX(Einl.kk!$A$3:$F$1041,MATCH(Skráningarblað!F60,Einl.kk!$D$3:$D$1041,0),6),IF(AND(G60="Male",B60="Tvíliðaleikur"),INDEX(Tvíl.kk!$A$3:$F$1054,MATCH(Skráningarblað!F60,Tvíl.kk!$D$3:$D$1054,0),6),IF(AND(G60="Male",B60="Tvenndarleikur"),INDEX(Tvennd.kk!$A$3:$F$1025,MATCH(Skráningarblað!F60,Tvennd.kk!$D$3:$D$1025,0),6),IF(AND(G60="Female",B60="Einliðaleikur"),INDEX(Einl.kvk!$A$3:$F$1004,MATCH(Skráningarblað!F60,Einl.kvk!$D$3:$D$1004,0),6),IF(AND(G60="Female",B60="Tvíliðaleikur"),INDEX(Tvíl.kvk!$A$3:$F$1008,MATCH(Skráningarblað!F60,Tvíl.kvk!$D$3:$D$1008,0),6),IF(AND(G60="Female",B60="Tvenndarleikur"),INDEX(Tvennd.kvk!$A$3:$F$1009,MATCH(Skráningarblað!F60,Tvennd.kvk!$D$3:$D$1009,0),6),"")))))),0)</f>
        <v/>
      </c>
      <c r="O60" s="13" t="str">
        <f>IFERROR(IF(F60="","",IF(AND(NOT(B60="Einliðaleikur"),D60=""),"Partner Wanted",INDEX(Leikmannaskrá!$A$2:$D$1171,MATCH(D60,Leikmannaskrá!$A$2:$A$1175,0),2))),"")</f>
        <v/>
      </c>
      <c r="P60" s="13" t="str">
        <f>IFERROR(INDEX(Leikmannaskrá!$A$2:$D$1171,MATCH(D60,Leikmannaskrá!$A$2:$A$1175,0),4),"")</f>
        <v/>
      </c>
      <c r="Q60" s="13" t="str">
        <f>IFERROR(IF(AND(P60="Male",B60="Einliðaleikur"),INDEX(Einl.kk!$A$3:$F$1041,MATCH(Skráningarblað!O60,Einl.kk!$D$3:$D$1041,0),2),IF(AND(P60="Male",B60="Tvíliðaleikur"),INDEX(Tvíl.kk!$A$3:$F$1054,MATCH(Skráningarblað!O60,Tvíl.kk!$D$3:$D$1054,0),2),IF(AND(P60="Male",B60="Tvenndarleikur"),INDEX(Tvennd.kk!$A$3:$F$1025,MATCH(Skráningarblað!O60,Tvennd.kk!$D$3:$D$1025,0),2),IF(AND(P60="Female",B60="Einliðaleikur"),INDEX(Einl.kvk!$A$3:$F$1004,MATCH(Skráningarblað!O60,Einl.kvk!$D$3:$D$1004,0),2),IF(AND(P60="Female",B60="Tvíliðaleikur"),INDEX(Tvíl.kvk!$A$3:$F$1008,MATCH(Skráningarblað!O60,Tvíl.kvk!$D$3:$D$1008,0),2),IF(AND(P60="Female",B60="Tvenndarleikur"),INDEX(Tvennd.kvk!$A$3:$F$1009,MATCH(Skráningarblað!O60,Tvennd.kvk!$D$3:$D$1009,0),2),"")))))),"2. Deild")</f>
        <v/>
      </c>
      <c r="R60" s="13" t="str">
        <f t="shared" si="4"/>
        <v/>
      </c>
      <c r="S60" s="13" t="str">
        <f>IFERROR(IF(AND(P60="Male",B60="Einliðaleikur"),INDEX(Einl.kk!$A$3:$F$1041,MATCH(Skráningarblað!O60,Einl.kk!$D$3:$D$1041,0),6),IF(AND(P60="Male",B60="Tvíliðaleikur"),INDEX(Tvíl.kk!$A$3:$F$1054,MATCH(Skráningarblað!O60,Tvíl.kk!$D$3:$D$1054,0),6),IF(AND(P60="Male",B60="Tvenndarleikur"),INDEX(Tvennd.kk!$A$3:$F$1025,MATCH(Skráningarblað!O60,Tvennd.kk!$D$3:$D$1025,0),6),IF(AND(P60="Female",B60="Einliðaleikur"),INDEX(Einl.kvk!$A$3:$F$1004,MATCH(Skráningarblað!O60,Einl.kvk!$D$3:$D$1004,0),6),IF(AND(P60="Female",B60="Tvíliðaleikur"),INDEX(Tvíl.kvk!$A$3:$F$1008,MATCH(Skráningarblað!O60,Tvíl.kvk!$D$3:$D$1008,0),6),IF(AND(P60="Female",B60="Tvenndarleikur"),INDEX(Tvennd.kvk!$A$3:$F$1009,MATCH(Skráningarblað!O60,Tvennd.kvk!$D$3:$D$1009,0),6),"")))))),0)</f>
        <v/>
      </c>
      <c r="T60" s="13" t="str">
        <f>IFERROR(INDEX(Leikmannaskrá!$A$2:$E$612,MATCH(A60,Leikmannaskrá!$A$2:$A$612,0),5),"")</f>
        <v/>
      </c>
      <c r="U60" s="29" t="str">
        <f t="shared" si="5"/>
        <v/>
      </c>
    </row>
    <row r="61" spans="1:21" x14ac:dyDescent="0.35">
      <c r="A61" s="28"/>
      <c r="B61" s="28"/>
      <c r="C61" s="28"/>
      <c r="D61" s="28"/>
      <c r="E61" s="28"/>
      <c r="F61" s="13" t="str">
        <f>IFERROR(INDEX(Leikmannaskrá!$A$2:$D$1171,MATCH(A61,Leikmannaskrá!$A$2:$A$1175,0),2),"")</f>
        <v/>
      </c>
      <c r="G61" s="13" t="str">
        <f>IFERROR(INDEX(Leikmannaskrá!$A$2:$D$1171,MATCH(A61,Leikmannaskrá!$A$2:$A$1175,0),4),"")</f>
        <v/>
      </c>
      <c r="H61" s="13" t="str">
        <f>IFERROR(INDEX(Leikmannaskrá!$A$2:$D$1171,MATCH(A61,Leikmannaskrá!$A$2:$A$1175,0),3),"")</f>
        <v/>
      </c>
      <c r="I61" s="13" t="str">
        <f>IFERROR(IF(AND(G61="Male",B61="Einliðaleikur"),INDEX(Einl.kk!$A$3:$F$1041,MATCH(Skráningarblað!F61,Einl.kk!$D$3:$D$1041,0),2),IF(AND(G61="Male",B61="Tvíliðaleikur"),INDEX(Tvíl.kk!$A$3:$F$1054,MATCH(Skráningarblað!F61,Tvíl.kk!$D$3:$D$1054,0),2),IF(AND(G61="Male",B61="Tvenndarleikur"),INDEX(Tvennd.kk!$A$3:$F$1025,MATCH(Skráningarblað!F61,Tvennd.kk!$D$3:$D$1025,0),2),IF(AND(G61="Female",B61="Einliðaleikur"),INDEX(Einl.kvk!$A$3:$F$1004,MATCH(Skráningarblað!F61,Einl.kvk!$D$3:$D$1004,0),2),IF(AND(G61="Female",B61="Tvíliðaleikur"),INDEX(Tvíl.kvk!$A$3:$F$1008,MATCH(Skráningarblað!F61,Tvíl.kvk!$D$3:$D$1008,0),2),IF(AND(G61="Female",B61="Tvenndarleikur"),INDEX(Tvennd.kvk!$A$3:$F$1009,MATCH(Skráningarblað!F61,Tvennd.kvk!$D$3:$D$1009,0),2),"")))))),"2. Deild")</f>
        <v/>
      </c>
      <c r="J61" s="13" t="str">
        <f t="shared" si="0"/>
        <v/>
      </c>
      <c r="K61" s="13" t="str">
        <f t="shared" si="1"/>
        <v/>
      </c>
      <c r="L61" s="13">
        <f t="shared" si="2"/>
        <v>0</v>
      </c>
      <c r="M61" s="13" t="str">
        <f t="shared" si="3"/>
        <v xml:space="preserve"> -  </v>
      </c>
      <c r="N61" s="13" t="str">
        <f>IFERROR(IF(AND(G61="Male",B61="Einliðaleikur"),INDEX(Einl.kk!$A$3:$F$1041,MATCH(Skráningarblað!F61,Einl.kk!$D$3:$D$1041,0),6),IF(AND(G61="Male",B61="Tvíliðaleikur"),INDEX(Tvíl.kk!$A$3:$F$1054,MATCH(Skráningarblað!F61,Tvíl.kk!$D$3:$D$1054,0),6),IF(AND(G61="Male",B61="Tvenndarleikur"),INDEX(Tvennd.kk!$A$3:$F$1025,MATCH(Skráningarblað!F61,Tvennd.kk!$D$3:$D$1025,0),6),IF(AND(G61="Female",B61="Einliðaleikur"),INDEX(Einl.kvk!$A$3:$F$1004,MATCH(Skráningarblað!F61,Einl.kvk!$D$3:$D$1004,0),6),IF(AND(G61="Female",B61="Tvíliðaleikur"),INDEX(Tvíl.kvk!$A$3:$F$1008,MATCH(Skráningarblað!F61,Tvíl.kvk!$D$3:$D$1008,0),6),IF(AND(G61="Female",B61="Tvenndarleikur"),INDEX(Tvennd.kvk!$A$3:$F$1009,MATCH(Skráningarblað!F61,Tvennd.kvk!$D$3:$D$1009,0),6),"")))))),0)</f>
        <v/>
      </c>
      <c r="O61" s="13" t="str">
        <f>IFERROR(IF(F61="","",IF(AND(NOT(B61="Einliðaleikur"),D61=""),"Partner Wanted",INDEX(Leikmannaskrá!$A$2:$D$1171,MATCH(D61,Leikmannaskrá!$A$2:$A$1175,0),2))),"")</f>
        <v/>
      </c>
      <c r="P61" s="13" t="str">
        <f>IFERROR(INDEX(Leikmannaskrá!$A$2:$D$1171,MATCH(D61,Leikmannaskrá!$A$2:$A$1175,0),4),"")</f>
        <v/>
      </c>
      <c r="Q61" s="13" t="str">
        <f>IFERROR(IF(AND(P61="Male",B61="Einliðaleikur"),INDEX(Einl.kk!$A$3:$F$1041,MATCH(Skráningarblað!O61,Einl.kk!$D$3:$D$1041,0),2),IF(AND(P61="Male",B61="Tvíliðaleikur"),INDEX(Tvíl.kk!$A$3:$F$1054,MATCH(Skráningarblað!O61,Tvíl.kk!$D$3:$D$1054,0),2),IF(AND(P61="Male",B61="Tvenndarleikur"),INDEX(Tvennd.kk!$A$3:$F$1025,MATCH(Skráningarblað!O61,Tvennd.kk!$D$3:$D$1025,0),2),IF(AND(P61="Female",B61="Einliðaleikur"),INDEX(Einl.kvk!$A$3:$F$1004,MATCH(Skráningarblað!O61,Einl.kvk!$D$3:$D$1004,0),2),IF(AND(P61="Female",B61="Tvíliðaleikur"),INDEX(Tvíl.kvk!$A$3:$F$1008,MATCH(Skráningarblað!O61,Tvíl.kvk!$D$3:$D$1008,0),2),IF(AND(P61="Female",B61="Tvenndarleikur"),INDEX(Tvennd.kvk!$A$3:$F$1009,MATCH(Skráningarblað!O61,Tvennd.kvk!$D$3:$D$1009,0),2),"")))))),"2. Deild")</f>
        <v/>
      </c>
      <c r="R61" s="13" t="str">
        <f t="shared" si="4"/>
        <v/>
      </c>
      <c r="S61" s="13" t="str">
        <f>IFERROR(IF(AND(P61="Male",B61="Einliðaleikur"),INDEX(Einl.kk!$A$3:$F$1041,MATCH(Skráningarblað!O61,Einl.kk!$D$3:$D$1041,0),6),IF(AND(P61="Male",B61="Tvíliðaleikur"),INDEX(Tvíl.kk!$A$3:$F$1054,MATCH(Skráningarblað!O61,Tvíl.kk!$D$3:$D$1054,0),6),IF(AND(P61="Male",B61="Tvenndarleikur"),INDEX(Tvennd.kk!$A$3:$F$1025,MATCH(Skráningarblað!O61,Tvennd.kk!$D$3:$D$1025,0),6),IF(AND(P61="Female",B61="Einliðaleikur"),INDEX(Einl.kvk!$A$3:$F$1004,MATCH(Skráningarblað!O61,Einl.kvk!$D$3:$D$1004,0),6),IF(AND(P61="Female",B61="Tvíliðaleikur"),INDEX(Tvíl.kvk!$A$3:$F$1008,MATCH(Skráningarblað!O61,Tvíl.kvk!$D$3:$D$1008,0),6),IF(AND(P61="Female",B61="Tvenndarleikur"),INDEX(Tvennd.kvk!$A$3:$F$1009,MATCH(Skráningarblað!O61,Tvennd.kvk!$D$3:$D$1009,0),6),"")))))),0)</f>
        <v/>
      </c>
      <c r="T61" s="13" t="str">
        <f>IFERROR(INDEX(Leikmannaskrá!$A$2:$E$612,MATCH(A61,Leikmannaskrá!$A$2:$A$612,0),5),"")</f>
        <v/>
      </c>
      <c r="U61" s="29" t="str">
        <f t="shared" si="5"/>
        <v/>
      </c>
    </row>
    <row r="62" spans="1:21" x14ac:dyDescent="0.35">
      <c r="A62" s="28"/>
      <c r="B62" s="28"/>
      <c r="C62" s="28"/>
      <c r="D62" s="28"/>
      <c r="E62" s="28"/>
      <c r="F62" s="13" t="str">
        <f>IFERROR(INDEX(Leikmannaskrá!$A$2:$D$1171,MATCH(A62,Leikmannaskrá!$A$2:$A$1175,0),2),"")</f>
        <v/>
      </c>
      <c r="G62" s="13" t="str">
        <f>IFERROR(INDEX(Leikmannaskrá!$A$2:$D$1171,MATCH(A62,Leikmannaskrá!$A$2:$A$1175,0),4),"")</f>
        <v/>
      </c>
      <c r="H62" s="13" t="str">
        <f>IFERROR(INDEX(Leikmannaskrá!$A$2:$D$1171,MATCH(A62,Leikmannaskrá!$A$2:$A$1175,0),3),"")</f>
        <v/>
      </c>
      <c r="I62" s="13" t="str">
        <f>IFERROR(IF(AND(G62="Male",B62="Einliðaleikur"),INDEX(Einl.kk!$A$3:$F$1041,MATCH(Skráningarblað!F62,Einl.kk!$D$3:$D$1041,0),2),IF(AND(G62="Male",B62="Tvíliðaleikur"),INDEX(Tvíl.kk!$A$3:$F$1054,MATCH(Skráningarblað!F62,Tvíl.kk!$D$3:$D$1054,0),2),IF(AND(G62="Male",B62="Tvenndarleikur"),INDEX(Tvennd.kk!$A$3:$F$1025,MATCH(Skráningarblað!F62,Tvennd.kk!$D$3:$D$1025,0),2),IF(AND(G62="Female",B62="Einliðaleikur"),INDEX(Einl.kvk!$A$3:$F$1004,MATCH(Skráningarblað!F62,Einl.kvk!$D$3:$D$1004,0),2),IF(AND(G62="Female",B62="Tvíliðaleikur"),INDEX(Tvíl.kvk!$A$3:$F$1008,MATCH(Skráningarblað!F62,Tvíl.kvk!$D$3:$D$1008,0),2),IF(AND(G62="Female",B62="Tvenndarleikur"),INDEX(Tvennd.kvk!$A$3:$F$1009,MATCH(Skráningarblað!F62,Tvennd.kvk!$D$3:$D$1009,0),2),"")))))),"2. Deild")</f>
        <v/>
      </c>
      <c r="J62" s="13" t="str">
        <f t="shared" si="0"/>
        <v/>
      </c>
      <c r="K62" s="13" t="str">
        <f t="shared" si="1"/>
        <v/>
      </c>
      <c r="L62" s="13">
        <f t="shared" si="2"/>
        <v>0</v>
      </c>
      <c r="M62" s="13" t="str">
        <f t="shared" si="3"/>
        <v xml:space="preserve"> -  </v>
      </c>
      <c r="N62" s="13" t="str">
        <f>IFERROR(IF(AND(G62="Male",B62="Einliðaleikur"),INDEX(Einl.kk!$A$3:$F$1041,MATCH(Skráningarblað!F62,Einl.kk!$D$3:$D$1041,0),6),IF(AND(G62="Male",B62="Tvíliðaleikur"),INDEX(Tvíl.kk!$A$3:$F$1054,MATCH(Skráningarblað!F62,Tvíl.kk!$D$3:$D$1054,0),6),IF(AND(G62="Male",B62="Tvenndarleikur"),INDEX(Tvennd.kk!$A$3:$F$1025,MATCH(Skráningarblað!F62,Tvennd.kk!$D$3:$D$1025,0),6),IF(AND(G62="Female",B62="Einliðaleikur"),INDEX(Einl.kvk!$A$3:$F$1004,MATCH(Skráningarblað!F62,Einl.kvk!$D$3:$D$1004,0),6),IF(AND(G62="Female",B62="Tvíliðaleikur"),INDEX(Tvíl.kvk!$A$3:$F$1008,MATCH(Skráningarblað!F62,Tvíl.kvk!$D$3:$D$1008,0),6),IF(AND(G62="Female",B62="Tvenndarleikur"),INDEX(Tvennd.kvk!$A$3:$F$1009,MATCH(Skráningarblað!F62,Tvennd.kvk!$D$3:$D$1009,0),6),"")))))),0)</f>
        <v/>
      </c>
      <c r="O62" s="13" t="str">
        <f>IFERROR(IF(F62="","",IF(AND(NOT(B62="Einliðaleikur"),D62=""),"Partner Wanted",INDEX(Leikmannaskrá!$A$2:$D$1171,MATCH(D62,Leikmannaskrá!$A$2:$A$1175,0),2))),"")</f>
        <v/>
      </c>
      <c r="P62" s="13" t="str">
        <f>IFERROR(INDEX(Leikmannaskrá!$A$2:$D$1171,MATCH(D62,Leikmannaskrá!$A$2:$A$1175,0),4),"")</f>
        <v/>
      </c>
      <c r="Q62" s="13" t="str">
        <f>IFERROR(IF(AND(P62="Male",B62="Einliðaleikur"),INDEX(Einl.kk!$A$3:$F$1041,MATCH(Skráningarblað!O62,Einl.kk!$D$3:$D$1041,0),2),IF(AND(P62="Male",B62="Tvíliðaleikur"),INDEX(Tvíl.kk!$A$3:$F$1054,MATCH(Skráningarblað!O62,Tvíl.kk!$D$3:$D$1054,0),2),IF(AND(P62="Male",B62="Tvenndarleikur"),INDEX(Tvennd.kk!$A$3:$F$1025,MATCH(Skráningarblað!O62,Tvennd.kk!$D$3:$D$1025,0),2),IF(AND(P62="Female",B62="Einliðaleikur"),INDEX(Einl.kvk!$A$3:$F$1004,MATCH(Skráningarblað!O62,Einl.kvk!$D$3:$D$1004,0),2),IF(AND(P62="Female",B62="Tvíliðaleikur"),INDEX(Tvíl.kvk!$A$3:$F$1008,MATCH(Skráningarblað!O62,Tvíl.kvk!$D$3:$D$1008,0),2),IF(AND(P62="Female",B62="Tvenndarleikur"),INDEX(Tvennd.kvk!$A$3:$F$1009,MATCH(Skráningarblað!O62,Tvennd.kvk!$D$3:$D$1009,0),2),"")))))),"2. Deild")</f>
        <v/>
      </c>
      <c r="R62" s="13" t="str">
        <f t="shared" si="4"/>
        <v/>
      </c>
      <c r="S62" s="13" t="str">
        <f>IFERROR(IF(AND(P62="Male",B62="Einliðaleikur"),INDEX(Einl.kk!$A$3:$F$1041,MATCH(Skráningarblað!O62,Einl.kk!$D$3:$D$1041,0),6),IF(AND(P62="Male",B62="Tvíliðaleikur"),INDEX(Tvíl.kk!$A$3:$F$1054,MATCH(Skráningarblað!O62,Tvíl.kk!$D$3:$D$1054,0),6),IF(AND(P62="Male",B62="Tvenndarleikur"),INDEX(Tvennd.kk!$A$3:$F$1025,MATCH(Skráningarblað!O62,Tvennd.kk!$D$3:$D$1025,0),6),IF(AND(P62="Female",B62="Einliðaleikur"),INDEX(Einl.kvk!$A$3:$F$1004,MATCH(Skráningarblað!O62,Einl.kvk!$D$3:$D$1004,0),6),IF(AND(P62="Female",B62="Tvíliðaleikur"),INDEX(Tvíl.kvk!$A$3:$F$1008,MATCH(Skráningarblað!O62,Tvíl.kvk!$D$3:$D$1008,0),6),IF(AND(P62="Female",B62="Tvenndarleikur"),INDEX(Tvennd.kvk!$A$3:$F$1009,MATCH(Skráningarblað!O62,Tvennd.kvk!$D$3:$D$1009,0),6),"")))))),0)</f>
        <v/>
      </c>
      <c r="T62" s="13" t="str">
        <f>IFERROR(INDEX(Leikmannaskrá!$A$2:$E$612,MATCH(A62,Leikmannaskrá!$A$2:$A$612,0),5),"")</f>
        <v/>
      </c>
      <c r="U62" s="29" t="str">
        <f t="shared" si="5"/>
        <v/>
      </c>
    </row>
    <row r="63" spans="1:21" x14ac:dyDescent="0.35">
      <c r="A63" s="28"/>
      <c r="B63" s="28"/>
      <c r="C63" s="28"/>
      <c r="D63" s="28"/>
      <c r="E63" s="28"/>
      <c r="F63" s="13" t="str">
        <f>IFERROR(INDEX(Leikmannaskrá!$A$2:$D$1171,MATCH(A63,Leikmannaskrá!$A$2:$A$1175,0),2),"")</f>
        <v/>
      </c>
      <c r="G63" s="13" t="str">
        <f>IFERROR(INDEX(Leikmannaskrá!$A$2:$D$1171,MATCH(A63,Leikmannaskrá!$A$2:$A$1175,0),4),"")</f>
        <v/>
      </c>
      <c r="H63" s="13" t="str">
        <f>IFERROR(INDEX(Leikmannaskrá!$A$2:$D$1171,MATCH(A63,Leikmannaskrá!$A$2:$A$1175,0),3),"")</f>
        <v/>
      </c>
      <c r="I63" s="13" t="str">
        <f>IFERROR(IF(AND(G63="Male",B63="Einliðaleikur"),INDEX(Einl.kk!$A$3:$F$1041,MATCH(Skráningarblað!F63,Einl.kk!$D$3:$D$1041,0),2),IF(AND(G63="Male",B63="Tvíliðaleikur"),INDEX(Tvíl.kk!$A$3:$F$1054,MATCH(Skráningarblað!F63,Tvíl.kk!$D$3:$D$1054,0),2),IF(AND(G63="Male",B63="Tvenndarleikur"),INDEX(Tvennd.kk!$A$3:$F$1025,MATCH(Skráningarblað!F63,Tvennd.kk!$D$3:$D$1025,0),2),IF(AND(G63="Female",B63="Einliðaleikur"),INDEX(Einl.kvk!$A$3:$F$1004,MATCH(Skráningarblað!F63,Einl.kvk!$D$3:$D$1004,0),2),IF(AND(G63="Female",B63="Tvíliðaleikur"),INDEX(Tvíl.kvk!$A$3:$F$1008,MATCH(Skráningarblað!F63,Tvíl.kvk!$D$3:$D$1008,0),2),IF(AND(G63="Female",B63="Tvenndarleikur"),INDEX(Tvennd.kvk!$A$3:$F$1009,MATCH(Skráningarblað!F63,Tvennd.kvk!$D$3:$D$1009,0),2),"")))))),"2. Deild")</f>
        <v/>
      </c>
      <c r="J63" s="13" t="str">
        <f t="shared" si="0"/>
        <v/>
      </c>
      <c r="K63" s="13" t="str">
        <f t="shared" si="1"/>
        <v/>
      </c>
      <c r="L63" s="13">
        <f t="shared" si="2"/>
        <v>0</v>
      </c>
      <c r="M63" s="13" t="str">
        <f t="shared" si="3"/>
        <v xml:space="preserve"> -  </v>
      </c>
      <c r="N63" s="13" t="str">
        <f>IFERROR(IF(AND(G63="Male",B63="Einliðaleikur"),INDEX(Einl.kk!$A$3:$F$1041,MATCH(Skráningarblað!F63,Einl.kk!$D$3:$D$1041,0),6),IF(AND(G63="Male",B63="Tvíliðaleikur"),INDEX(Tvíl.kk!$A$3:$F$1054,MATCH(Skráningarblað!F63,Tvíl.kk!$D$3:$D$1054,0),6),IF(AND(G63="Male",B63="Tvenndarleikur"),INDEX(Tvennd.kk!$A$3:$F$1025,MATCH(Skráningarblað!F63,Tvennd.kk!$D$3:$D$1025,0),6),IF(AND(G63="Female",B63="Einliðaleikur"),INDEX(Einl.kvk!$A$3:$F$1004,MATCH(Skráningarblað!F63,Einl.kvk!$D$3:$D$1004,0),6),IF(AND(G63="Female",B63="Tvíliðaleikur"),INDEX(Tvíl.kvk!$A$3:$F$1008,MATCH(Skráningarblað!F63,Tvíl.kvk!$D$3:$D$1008,0),6),IF(AND(G63="Female",B63="Tvenndarleikur"),INDEX(Tvennd.kvk!$A$3:$F$1009,MATCH(Skráningarblað!F63,Tvennd.kvk!$D$3:$D$1009,0),6),"")))))),0)</f>
        <v/>
      </c>
      <c r="O63" s="13" t="str">
        <f>IFERROR(IF(F63="","",IF(AND(NOT(B63="Einliðaleikur"),D63=""),"Partner Wanted",INDEX(Leikmannaskrá!$A$2:$D$1171,MATCH(D63,Leikmannaskrá!$A$2:$A$1175,0),2))),"")</f>
        <v/>
      </c>
      <c r="P63" s="13" t="str">
        <f>IFERROR(INDEX(Leikmannaskrá!$A$2:$D$1171,MATCH(D63,Leikmannaskrá!$A$2:$A$1175,0),4),"")</f>
        <v/>
      </c>
      <c r="Q63" s="13" t="str">
        <f>IFERROR(IF(AND(P63="Male",B63="Einliðaleikur"),INDEX(Einl.kk!$A$3:$F$1041,MATCH(Skráningarblað!O63,Einl.kk!$D$3:$D$1041,0),2),IF(AND(P63="Male",B63="Tvíliðaleikur"),INDEX(Tvíl.kk!$A$3:$F$1054,MATCH(Skráningarblað!O63,Tvíl.kk!$D$3:$D$1054,0),2),IF(AND(P63="Male",B63="Tvenndarleikur"),INDEX(Tvennd.kk!$A$3:$F$1025,MATCH(Skráningarblað!O63,Tvennd.kk!$D$3:$D$1025,0),2),IF(AND(P63="Female",B63="Einliðaleikur"),INDEX(Einl.kvk!$A$3:$F$1004,MATCH(Skráningarblað!O63,Einl.kvk!$D$3:$D$1004,0),2),IF(AND(P63="Female",B63="Tvíliðaleikur"),INDEX(Tvíl.kvk!$A$3:$F$1008,MATCH(Skráningarblað!O63,Tvíl.kvk!$D$3:$D$1008,0),2),IF(AND(P63="Female",B63="Tvenndarleikur"),INDEX(Tvennd.kvk!$A$3:$F$1009,MATCH(Skráningarblað!O63,Tvennd.kvk!$D$3:$D$1009,0),2),"")))))),"2. Deild")</f>
        <v/>
      </c>
      <c r="R63" s="13" t="str">
        <f t="shared" si="4"/>
        <v/>
      </c>
      <c r="S63" s="13" t="str">
        <f>IFERROR(IF(AND(P63="Male",B63="Einliðaleikur"),INDEX(Einl.kk!$A$3:$F$1041,MATCH(Skráningarblað!O63,Einl.kk!$D$3:$D$1041,0),6),IF(AND(P63="Male",B63="Tvíliðaleikur"),INDEX(Tvíl.kk!$A$3:$F$1054,MATCH(Skráningarblað!O63,Tvíl.kk!$D$3:$D$1054,0),6),IF(AND(P63="Male",B63="Tvenndarleikur"),INDEX(Tvennd.kk!$A$3:$F$1025,MATCH(Skráningarblað!O63,Tvennd.kk!$D$3:$D$1025,0),6),IF(AND(P63="Female",B63="Einliðaleikur"),INDEX(Einl.kvk!$A$3:$F$1004,MATCH(Skráningarblað!O63,Einl.kvk!$D$3:$D$1004,0),6),IF(AND(P63="Female",B63="Tvíliðaleikur"),INDEX(Tvíl.kvk!$A$3:$F$1008,MATCH(Skráningarblað!O63,Tvíl.kvk!$D$3:$D$1008,0),6),IF(AND(P63="Female",B63="Tvenndarleikur"),INDEX(Tvennd.kvk!$A$3:$F$1009,MATCH(Skráningarblað!O63,Tvennd.kvk!$D$3:$D$1009,0),6),"")))))),0)</f>
        <v/>
      </c>
      <c r="T63" s="13" t="str">
        <f>IFERROR(INDEX(Leikmannaskrá!$A$2:$E$612,MATCH(A63,Leikmannaskrá!$A$2:$A$612,0),5),"")</f>
        <v/>
      </c>
      <c r="U63" s="29" t="str">
        <f t="shared" si="5"/>
        <v/>
      </c>
    </row>
    <row r="64" spans="1:21" x14ac:dyDescent="0.35">
      <c r="A64" s="28"/>
      <c r="B64" s="28"/>
      <c r="C64" s="28"/>
      <c r="D64" s="28"/>
      <c r="E64" s="28"/>
      <c r="F64" s="13" t="str">
        <f>IFERROR(INDEX(Leikmannaskrá!$A$2:$D$1171,MATCH(A64,Leikmannaskrá!$A$2:$A$1175,0),2),"")</f>
        <v/>
      </c>
      <c r="G64" s="13" t="str">
        <f>IFERROR(INDEX(Leikmannaskrá!$A$2:$D$1171,MATCH(A64,Leikmannaskrá!$A$2:$A$1175,0),4),"")</f>
        <v/>
      </c>
      <c r="H64" s="13" t="str">
        <f>IFERROR(INDEX(Leikmannaskrá!$A$2:$D$1171,MATCH(A64,Leikmannaskrá!$A$2:$A$1175,0),3),"")</f>
        <v/>
      </c>
      <c r="I64" s="13" t="str">
        <f>IFERROR(IF(AND(G64="Male",B64="Einliðaleikur"),INDEX(Einl.kk!$A$3:$F$1041,MATCH(Skráningarblað!F64,Einl.kk!$D$3:$D$1041,0),2),IF(AND(G64="Male",B64="Tvíliðaleikur"),INDEX(Tvíl.kk!$A$3:$F$1054,MATCH(Skráningarblað!F64,Tvíl.kk!$D$3:$D$1054,0),2),IF(AND(G64="Male",B64="Tvenndarleikur"),INDEX(Tvennd.kk!$A$3:$F$1025,MATCH(Skráningarblað!F64,Tvennd.kk!$D$3:$D$1025,0),2),IF(AND(G64="Female",B64="Einliðaleikur"),INDEX(Einl.kvk!$A$3:$F$1004,MATCH(Skráningarblað!F64,Einl.kvk!$D$3:$D$1004,0),2),IF(AND(G64="Female",B64="Tvíliðaleikur"),INDEX(Tvíl.kvk!$A$3:$F$1008,MATCH(Skráningarblað!F64,Tvíl.kvk!$D$3:$D$1008,0),2),IF(AND(G64="Female",B64="Tvenndarleikur"),INDEX(Tvennd.kvk!$A$3:$F$1009,MATCH(Skráningarblað!F64,Tvennd.kvk!$D$3:$D$1009,0),2),"")))))),"2. Deild")</f>
        <v/>
      </c>
      <c r="J64" s="13" t="str">
        <f t="shared" si="0"/>
        <v/>
      </c>
      <c r="K64" s="13" t="str">
        <f t="shared" si="1"/>
        <v/>
      </c>
      <c r="L64" s="13">
        <f t="shared" si="2"/>
        <v>0</v>
      </c>
      <c r="M64" s="13" t="str">
        <f t="shared" si="3"/>
        <v xml:space="preserve"> -  </v>
      </c>
      <c r="N64" s="13" t="str">
        <f>IFERROR(IF(AND(G64="Male",B64="Einliðaleikur"),INDEX(Einl.kk!$A$3:$F$1041,MATCH(Skráningarblað!F64,Einl.kk!$D$3:$D$1041,0),6),IF(AND(G64="Male",B64="Tvíliðaleikur"),INDEX(Tvíl.kk!$A$3:$F$1054,MATCH(Skráningarblað!F64,Tvíl.kk!$D$3:$D$1054,0),6),IF(AND(G64="Male",B64="Tvenndarleikur"),INDEX(Tvennd.kk!$A$3:$F$1025,MATCH(Skráningarblað!F64,Tvennd.kk!$D$3:$D$1025,0),6),IF(AND(G64="Female",B64="Einliðaleikur"),INDEX(Einl.kvk!$A$3:$F$1004,MATCH(Skráningarblað!F64,Einl.kvk!$D$3:$D$1004,0),6),IF(AND(G64="Female",B64="Tvíliðaleikur"),INDEX(Tvíl.kvk!$A$3:$F$1008,MATCH(Skráningarblað!F64,Tvíl.kvk!$D$3:$D$1008,0),6),IF(AND(G64="Female",B64="Tvenndarleikur"),INDEX(Tvennd.kvk!$A$3:$F$1009,MATCH(Skráningarblað!F64,Tvennd.kvk!$D$3:$D$1009,0),6),"")))))),0)</f>
        <v/>
      </c>
      <c r="O64" s="13" t="str">
        <f>IFERROR(IF(F64="","",IF(AND(NOT(B64="Einliðaleikur"),D64=""),"Partner Wanted",INDEX(Leikmannaskrá!$A$2:$D$1171,MATCH(D64,Leikmannaskrá!$A$2:$A$1175,0),2))),"")</f>
        <v/>
      </c>
      <c r="P64" s="13" t="str">
        <f>IFERROR(INDEX(Leikmannaskrá!$A$2:$D$1171,MATCH(D64,Leikmannaskrá!$A$2:$A$1175,0),4),"")</f>
        <v/>
      </c>
      <c r="Q64" s="13" t="str">
        <f>IFERROR(IF(AND(P64="Male",B64="Einliðaleikur"),INDEX(Einl.kk!$A$3:$F$1041,MATCH(Skráningarblað!O64,Einl.kk!$D$3:$D$1041,0),2),IF(AND(P64="Male",B64="Tvíliðaleikur"),INDEX(Tvíl.kk!$A$3:$F$1054,MATCH(Skráningarblað!O64,Tvíl.kk!$D$3:$D$1054,0),2),IF(AND(P64="Male",B64="Tvenndarleikur"),INDEX(Tvennd.kk!$A$3:$F$1025,MATCH(Skráningarblað!O64,Tvennd.kk!$D$3:$D$1025,0),2),IF(AND(P64="Female",B64="Einliðaleikur"),INDEX(Einl.kvk!$A$3:$F$1004,MATCH(Skráningarblað!O64,Einl.kvk!$D$3:$D$1004,0),2),IF(AND(P64="Female",B64="Tvíliðaleikur"),INDEX(Tvíl.kvk!$A$3:$F$1008,MATCH(Skráningarblað!O64,Tvíl.kvk!$D$3:$D$1008,0),2),IF(AND(P64="Female",B64="Tvenndarleikur"),INDEX(Tvennd.kvk!$A$3:$F$1009,MATCH(Skráningarblað!O64,Tvennd.kvk!$D$3:$D$1009,0),2),"")))))),"2. Deild")</f>
        <v/>
      </c>
      <c r="R64" s="13" t="str">
        <f t="shared" si="4"/>
        <v/>
      </c>
      <c r="S64" s="13" t="str">
        <f>IFERROR(IF(AND(P64="Male",B64="Einliðaleikur"),INDEX(Einl.kk!$A$3:$F$1041,MATCH(Skráningarblað!O64,Einl.kk!$D$3:$D$1041,0),6),IF(AND(P64="Male",B64="Tvíliðaleikur"),INDEX(Tvíl.kk!$A$3:$F$1054,MATCH(Skráningarblað!O64,Tvíl.kk!$D$3:$D$1054,0),6),IF(AND(P64="Male",B64="Tvenndarleikur"),INDEX(Tvennd.kk!$A$3:$F$1025,MATCH(Skráningarblað!O64,Tvennd.kk!$D$3:$D$1025,0),6),IF(AND(P64="Female",B64="Einliðaleikur"),INDEX(Einl.kvk!$A$3:$F$1004,MATCH(Skráningarblað!O64,Einl.kvk!$D$3:$D$1004,0),6),IF(AND(P64="Female",B64="Tvíliðaleikur"),INDEX(Tvíl.kvk!$A$3:$F$1008,MATCH(Skráningarblað!O64,Tvíl.kvk!$D$3:$D$1008,0),6),IF(AND(P64="Female",B64="Tvenndarleikur"),INDEX(Tvennd.kvk!$A$3:$F$1009,MATCH(Skráningarblað!O64,Tvennd.kvk!$D$3:$D$1009,0),6),"")))))),0)</f>
        <v/>
      </c>
      <c r="T64" s="13" t="str">
        <f>IFERROR(INDEX(Leikmannaskrá!$A$2:$E$612,MATCH(A64,Leikmannaskrá!$A$2:$A$612,0),5),"")</f>
        <v/>
      </c>
      <c r="U64" s="29" t="str">
        <f t="shared" si="5"/>
        <v/>
      </c>
    </row>
    <row r="65" spans="1:21" x14ac:dyDescent="0.35">
      <c r="A65" s="28"/>
      <c r="B65" s="28"/>
      <c r="C65" s="28"/>
      <c r="D65" s="28"/>
      <c r="E65" s="28"/>
      <c r="F65" s="13" t="str">
        <f>IFERROR(INDEX(Leikmannaskrá!$A$2:$D$1171,MATCH(A65,Leikmannaskrá!$A$2:$A$1175,0),2),"")</f>
        <v/>
      </c>
      <c r="G65" s="13" t="str">
        <f>IFERROR(INDEX(Leikmannaskrá!$A$2:$D$1171,MATCH(A65,Leikmannaskrá!$A$2:$A$1175,0),4),"")</f>
        <v/>
      </c>
      <c r="H65" s="13" t="str">
        <f>IFERROR(INDEX(Leikmannaskrá!$A$2:$D$1171,MATCH(A65,Leikmannaskrá!$A$2:$A$1175,0),3),"")</f>
        <v/>
      </c>
      <c r="I65" s="13" t="str">
        <f>IFERROR(IF(AND(G65="Male",B65="Einliðaleikur"),INDEX(Einl.kk!$A$3:$F$1041,MATCH(Skráningarblað!F65,Einl.kk!$D$3:$D$1041,0),2),IF(AND(G65="Male",B65="Tvíliðaleikur"),INDEX(Tvíl.kk!$A$3:$F$1054,MATCH(Skráningarblað!F65,Tvíl.kk!$D$3:$D$1054,0),2),IF(AND(G65="Male",B65="Tvenndarleikur"),INDEX(Tvennd.kk!$A$3:$F$1025,MATCH(Skráningarblað!F65,Tvennd.kk!$D$3:$D$1025,0),2),IF(AND(G65="Female",B65="Einliðaleikur"),INDEX(Einl.kvk!$A$3:$F$1004,MATCH(Skráningarblað!F65,Einl.kvk!$D$3:$D$1004,0),2),IF(AND(G65="Female",B65="Tvíliðaleikur"),INDEX(Tvíl.kvk!$A$3:$F$1008,MATCH(Skráningarblað!F65,Tvíl.kvk!$D$3:$D$1008,0),2),IF(AND(G65="Female",B65="Tvenndarleikur"),INDEX(Tvennd.kvk!$A$3:$F$1009,MATCH(Skráningarblað!F65,Tvennd.kvk!$D$3:$D$1009,0),2),"")))))),"2. Deild")</f>
        <v/>
      </c>
      <c r="J65" s="13" t="str">
        <f t="shared" si="0"/>
        <v/>
      </c>
      <c r="K65" s="13" t="str">
        <f t="shared" si="1"/>
        <v/>
      </c>
      <c r="L65" s="13">
        <f t="shared" si="2"/>
        <v>0</v>
      </c>
      <c r="M65" s="13" t="str">
        <f t="shared" si="3"/>
        <v xml:space="preserve"> -  </v>
      </c>
      <c r="N65" s="13" t="str">
        <f>IFERROR(IF(AND(G65="Male",B65="Einliðaleikur"),INDEX(Einl.kk!$A$3:$F$1041,MATCH(Skráningarblað!F65,Einl.kk!$D$3:$D$1041,0),6),IF(AND(G65="Male",B65="Tvíliðaleikur"),INDEX(Tvíl.kk!$A$3:$F$1054,MATCH(Skráningarblað!F65,Tvíl.kk!$D$3:$D$1054,0),6),IF(AND(G65="Male",B65="Tvenndarleikur"),INDEX(Tvennd.kk!$A$3:$F$1025,MATCH(Skráningarblað!F65,Tvennd.kk!$D$3:$D$1025,0),6),IF(AND(G65="Female",B65="Einliðaleikur"),INDEX(Einl.kvk!$A$3:$F$1004,MATCH(Skráningarblað!F65,Einl.kvk!$D$3:$D$1004,0),6),IF(AND(G65="Female",B65="Tvíliðaleikur"),INDEX(Tvíl.kvk!$A$3:$F$1008,MATCH(Skráningarblað!F65,Tvíl.kvk!$D$3:$D$1008,0),6),IF(AND(G65="Female",B65="Tvenndarleikur"),INDEX(Tvennd.kvk!$A$3:$F$1009,MATCH(Skráningarblað!F65,Tvennd.kvk!$D$3:$D$1009,0),6),"")))))),0)</f>
        <v/>
      </c>
      <c r="O65" s="13" t="str">
        <f>IFERROR(IF(F65="","",IF(AND(NOT(B65="Einliðaleikur"),D65=""),"Partner Wanted",INDEX(Leikmannaskrá!$A$2:$D$1171,MATCH(D65,Leikmannaskrá!$A$2:$A$1175,0),2))),"")</f>
        <v/>
      </c>
      <c r="P65" s="13" t="str">
        <f>IFERROR(INDEX(Leikmannaskrá!$A$2:$D$1171,MATCH(D65,Leikmannaskrá!$A$2:$A$1175,0),4),"")</f>
        <v/>
      </c>
      <c r="Q65" s="13" t="str">
        <f>IFERROR(IF(AND(P65="Male",B65="Einliðaleikur"),INDEX(Einl.kk!$A$3:$F$1041,MATCH(Skráningarblað!O65,Einl.kk!$D$3:$D$1041,0),2),IF(AND(P65="Male",B65="Tvíliðaleikur"),INDEX(Tvíl.kk!$A$3:$F$1054,MATCH(Skráningarblað!O65,Tvíl.kk!$D$3:$D$1054,0),2),IF(AND(P65="Male",B65="Tvenndarleikur"),INDEX(Tvennd.kk!$A$3:$F$1025,MATCH(Skráningarblað!O65,Tvennd.kk!$D$3:$D$1025,0),2),IF(AND(P65="Female",B65="Einliðaleikur"),INDEX(Einl.kvk!$A$3:$F$1004,MATCH(Skráningarblað!O65,Einl.kvk!$D$3:$D$1004,0),2),IF(AND(P65="Female",B65="Tvíliðaleikur"),INDEX(Tvíl.kvk!$A$3:$F$1008,MATCH(Skráningarblað!O65,Tvíl.kvk!$D$3:$D$1008,0),2),IF(AND(P65="Female",B65="Tvenndarleikur"),INDEX(Tvennd.kvk!$A$3:$F$1009,MATCH(Skráningarblað!O65,Tvennd.kvk!$D$3:$D$1009,0),2),"")))))),"2. Deild")</f>
        <v/>
      </c>
      <c r="R65" s="13" t="str">
        <f t="shared" si="4"/>
        <v/>
      </c>
      <c r="S65" s="13" t="str">
        <f>IFERROR(IF(AND(P65="Male",B65="Einliðaleikur"),INDEX(Einl.kk!$A$3:$F$1041,MATCH(Skráningarblað!O65,Einl.kk!$D$3:$D$1041,0),6),IF(AND(P65="Male",B65="Tvíliðaleikur"),INDEX(Tvíl.kk!$A$3:$F$1054,MATCH(Skráningarblað!O65,Tvíl.kk!$D$3:$D$1054,0),6),IF(AND(P65="Male",B65="Tvenndarleikur"),INDEX(Tvennd.kk!$A$3:$F$1025,MATCH(Skráningarblað!O65,Tvennd.kk!$D$3:$D$1025,0),6),IF(AND(P65="Female",B65="Einliðaleikur"),INDEX(Einl.kvk!$A$3:$F$1004,MATCH(Skráningarblað!O65,Einl.kvk!$D$3:$D$1004,0),6),IF(AND(P65="Female",B65="Tvíliðaleikur"),INDEX(Tvíl.kvk!$A$3:$F$1008,MATCH(Skráningarblað!O65,Tvíl.kvk!$D$3:$D$1008,0),6),IF(AND(P65="Female",B65="Tvenndarleikur"),INDEX(Tvennd.kvk!$A$3:$F$1009,MATCH(Skráningarblað!O65,Tvennd.kvk!$D$3:$D$1009,0),6),"")))))),0)</f>
        <v/>
      </c>
      <c r="T65" s="13" t="str">
        <f>IFERROR(INDEX(Leikmannaskrá!$A$2:$E$612,MATCH(A65,Leikmannaskrá!$A$2:$A$612,0),5),"")</f>
        <v/>
      </c>
      <c r="U65" s="29" t="str">
        <f t="shared" si="5"/>
        <v/>
      </c>
    </row>
    <row r="66" spans="1:21" x14ac:dyDescent="0.35">
      <c r="A66" s="28"/>
      <c r="B66" s="28"/>
      <c r="C66" s="28"/>
      <c r="D66" s="28"/>
      <c r="E66" s="28"/>
      <c r="F66" s="13" t="str">
        <f>IFERROR(INDEX(Leikmannaskrá!$A$2:$D$1171,MATCH(A66,Leikmannaskrá!$A$2:$A$1175,0),2),"")</f>
        <v/>
      </c>
      <c r="G66" s="13" t="str">
        <f>IFERROR(INDEX(Leikmannaskrá!$A$2:$D$1171,MATCH(A66,Leikmannaskrá!$A$2:$A$1175,0),4),"")</f>
        <v/>
      </c>
      <c r="H66" s="13" t="str">
        <f>IFERROR(INDEX(Leikmannaskrá!$A$2:$D$1171,MATCH(A66,Leikmannaskrá!$A$2:$A$1175,0),3),"")</f>
        <v/>
      </c>
      <c r="I66" s="13" t="str">
        <f>IFERROR(IF(AND(G66="Male",B66="Einliðaleikur"),INDEX(Einl.kk!$A$3:$F$1041,MATCH(Skráningarblað!F66,Einl.kk!$D$3:$D$1041,0),2),IF(AND(G66="Male",B66="Tvíliðaleikur"),INDEX(Tvíl.kk!$A$3:$F$1054,MATCH(Skráningarblað!F66,Tvíl.kk!$D$3:$D$1054,0),2),IF(AND(G66="Male",B66="Tvenndarleikur"),INDEX(Tvennd.kk!$A$3:$F$1025,MATCH(Skráningarblað!F66,Tvennd.kk!$D$3:$D$1025,0),2),IF(AND(G66="Female",B66="Einliðaleikur"),INDEX(Einl.kvk!$A$3:$F$1004,MATCH(Skráningarblað!F66,Einl.kvk!$D$3:$D$1004,0),2),IF(AND(G66="Female",B66="Tvíliðaleikur"),INDEX(Tvíl.kvk!$A$3:$F$1008,MATCH(Skráningarblað!F66,Tvíl.kvk!$D$3:$D$1008,0),2),IF(AND(G66="Female",B66="Tvenndarleikur"),INDEX(Tvennd.kvk!$A$3:$F$1009,MATCH(Skráningarblað!F66,Tvennd.kvk!$D$3:$D$1009,0)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$1041,MATCH(Skráningarblað!F66,Einl.kk!$D$3:$D$1041,0),6),IF(AND(G66="Male",B66="Tvíliðaleikur"),INDEX(Tvíl.kk!$A$3:$F$1054,MATCH(Skráningarblað!F66,Tvíl.kk!$D$3:$D$1054,0),6),IF(AND(G66="Male",B66="Tvenndarleikur"),INDEX(Tvennd.kk!$A$3:$F$1025,MATCH(Skráningarblað!F66,Tvennd.kk!$D$3:$D$1025,0),6),IF(AND(G66="Female",B66="Einliðaleikur"),INDEX(Einl.kvk!$A$3:$F$1004,MATCH(Skráningarblað!F66,Einl.kvk!$D$3:$D$1004,0),6),IF(AND(G66="Female",B66="Tvíliðaleikur"),INDEX(Tvíl.kvk!$A$3:$F$1008,MATCH(Skráningarblað!F66,Tvíl.kvk!$D$3:$D$1008,0),6),IF(AND(G66="Female",B66="Tvenndarleikur"),INDEX(Tvennd.kvk!$A$3:$F$1009,MATCH(Skráningarblað!F66,Tvennd.kvk!$D$3:$D$1009,0),6),"")))))),0)</f>
        <v/>
      </c>
      <c r="O66" s="13" t="str">
        <f>IFERROR(IF(F66="","",IF(AND(NOT(B66="Einliðaleikur"),D66=""),"Partner Wanted",INDEX(Leikmannaskrá!$A$2:$D$1171,MATCH(D66,Leikmannaskrá!$A$2:$A$1175,0),2))),"")</f>
        <v/>
      </c>
      <c r="P66" s="13" t="str">
        <f>IFERROR(INDEX(Leikmannaskrá!$A$2:$D$1171,MATCH(D66,Leikmannaskrá!$A$2:$A$1175,0),4),"")</f>
        <v/>
      </c>
      <c r="Q66" s="13" t="str">
        <f>IFERROR(IF(AND(P66="Male",B66="Einliðaleikur"),INDEX(Einl.kk!$A$3:$F$1041,MATCH(Skráningarblað!O66,Einl.kk!$D$3:$D$1041,0),2),IF(AND(P66="Male",B66="Tvíliðaleikur"),INDEX(Tvíl.kk!$A$3:$F$1054,MATCH(Skráningarblað!O66,Tvíl.kk!$D$3:$D$1054,0),2),IF(AND(P66="Male",B66="Tvenndarleikur"),INDEX(Tvennd.kk!$A$3:$F$1025,MATCH(Skráningarblað!O66,Tvennd.kk!$D$3:$D$1025,0),2),IF(AND(P66="Female",B66="Einliðaleikur"),INDEX(Einl.kvk!$A$3:$F$1004,MATCH(Skráningarblað!O66,Einl.kvk!$D$3:$D$1004,0),2),IF(AND(P66="Female",B66="Tvíliðaleikur"),INDEX(Tvíl.kvk!$A$3:$F$1008,MATCH(Skráningarblað!O66,Tvíl.kvk!$D$3:$D$1008,0),2),IF(AND(P66="Female",B66="Tvenndarleikur"),INDEX(Tvennd.kvk!$A$3:$F$1009,MATCH(Skráningarblað!O66,Tvennd.kvk!$D$3:$D$1009,0),2),"")))))),"2. Deild")</f>
        <v/>
      </c>
      <c r="R66" s="13" t="str">
        <f t="shared" ref="R66:R129" si="10">IF(Q66="2. Deild",3,IF(Q66="1. Deild",2,IF(Q66="Úrvalsdeild",1,"")))</f>
        <v/>
      </c>
      <c r="S66" s="13" t="str">
        <f>IFERROR(IF(AND(P66="Male",B66="Einliðaleikur"),INDEX(Einl.kk!$A$3:$F$1041,MATCH(Skráningarblað!O66,Einl.kk!$D$3:$D$1041,0),6),IF(AND(P66="Male",B66="Tvíliðaleikur"),INDEX(Tvíl.kk!$A$3:$F$1054,MATCH(Skráningarblað!O66,Tvíl.kk!$D$3:$D$1054,0),6),IF(AND(P66="Male",B66="Tvenndarleikur"),INDEX(Tvennd.kk!$A$3:$F$1025,MATCH(Skráningarblað!O66,Tvennd.kk!$D$3:$D$1025,0),6),IF(AND(P66="Female",B66="Einliðaleikur"),INDEX(Einl.kvk!$A$3:$F$1004,MATCH(Skráningarblað!O66,Einl.kvk!$D$3:$D$1004,0),6),IF(AND(P66="Female",B66="Tvíliðaleikur"),INDEX(Tvíl.kvk!$A$3:$F$1008,MATCH(Skráningarblað!O66,Tvíl.kvk!$D$3:$D$1008,0),6),IF(AND(P66="Female",B66="Tvenndarleikur"),INDEX(Tvennd.kvk!$A$3:$F$1009,MATCH(Skráningarblað!O66,Tvennd.kvk!$D$3:$D$1009,0),6),"")))))),0)</f>
        <v/>
      </c>
      <c r="T66" s="13" t="str">
        <f>IFERROR(INDEX(Leikmannaskrá!$A$2:$E$612,MATCH(A66,Leikmannaskrá!$A$2:$A$612,0),5),"")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IFERROR(INDEX(Leikmannaskrá!$A$2:$D$1171,MATCH(A67,Leikmannaskrá!$A$2:$A$1175,0),2),"")</f>
        <v/>
      </c>
      <c r="G67" s="13" t="str">
        <f>IFERROR(INDEX(Leikmannaskrá!$A$2:$D$1171,MATCH(A67,Leikmannaskrá!$A$2:$A$1175,0),4),"")</f>
        <v/>
      </c>
      <c r="H67" s="13" t="str">
        <f>IFERROR(INDEX(Leikmannaskrá!$A$2:$D$1171,MATCH(A67,Leikmannaskrá!$A$2:$A$1175,0),3),"")</f>
        <v/>
      </c>
      <c r="I67" s="13" t="str">
        <f>IFERROR(IF(AND(G67="Male",B67="Einliðaleikur"),INDEX(Einl.kk!$A$3:$F$1041,MATCH(Skráningarblað!F67,Einl.kk!$D$3:$D$1041,0),2),IF(AND(G67="Male",B67="Tvíliðaleikur"),INDEX(Tvíl.kk!$A$3:$F$1054,MATCH(Skráningarblað!F67,Tvíl.kk!$D$3:$D$1054,0),2),IF(AND(G67="Male",B67="Tvenndarleikur"),INDEX(Tvennd.kk!$A$3:$F$1025,MATCH(Skráningarblað!F67,Tvennd.kk!$D$3:$D$1025,0),2),IF(AND(G67="Female",B67="Einliðaleikur"),INDEX(Einl.kvk!$A$3:$F$1004,MATCH(Skráningarblað!F67,Einl.kvk!$D$3:$D$1004,0),2),IF(AND(G67="Female",B67="Tvíliðaleikur"),INDEX(Tvíl.kvk!$A$3:$F$1008,MATCH(Skráningarblað!F67,Tvíl.kvk!$D$3:$D$1008,0),2),IF(AND(G67="Female",B67="Tvenndarleikur"),INDEX(Tvennd.kvk!$A$3:$F$1009,MATCH(Skráningarblað!F67,Tvennd.kvk!$D$3:$D$1009,0),2),"")))))),"2. Deild")</f>
        <v/>
      </c>
      <c r="J67" s="13" t="str">
        <f t="shared" si="6"/>
        <v/>
      </c>
      <c r="K67" s="13" t="str">
        <f t="shared" si="7"/>
        <v/>
      </c>
      <c r="L67" s="13">
        <f t="shared" si="8"/>
        <v>0</v>
      </c>
      <c r="M67" s="13" t="str">
        <f t="shared" si="9"/>
        <v xml:space="preserve"> -  </v>
      </c>
      <c r="N67" s="13" t="str">
        <f>IFERROR(IF(AND(G67="Male",B67="Einliðaleikur"),INDEX(Einl.kk!$A$3:$F$1041,MATCH(Skráningarblað!F67,Einl.kk!$D$3:$D$1041,0),6),IF(AND(G67="Male",B67="Tvíliðaleikur"),INDEX(Tvíl.kk!$A$3:$F$1054,MATCH(Skráningarblað!F67,Tvíl.kk!$D$3:$D$1054,0),6),IF(AND(G67="Male",B67="Tvenndarleikur"),INDEX(Tvennd.kk!$A$3:$F$1025,MATCH(Skráningarblað!F67,Tvennd.kk!$D$3:$D$1025,0),6),IF(AND(G67="Female",B67="Einliðaleikur"),INDEX(Einl.kvk!$A$3:$F$1004,MATCH(Skráningarblað!F67,Einl.kvk!$D$3:$D$1004,0),6),IF(AND(G67="Female",B67="Tvíliðaleikur"),INDEX(Tvíl.kvk!$A$3:$F$1008,MATCH(Skráningarblað!F67,Tvíl.kvk!$D$3:$D$1008,0),6),IF(AND(G67="Female",B67="Tvenndarleikur"),INDEX(Tvennd.kvk!$A$3:$F$1009,MATCH(Skráningarblað!F67,Tvennd.kvk!$D$3:$D$1009,0),6),"")))))),0)</f>
        <v/>
      </c>
      <c r="O67" s="13" t="str">
        <f>IFERROR(IF(F67="","",IF(AND(NOT(B67="Einliðaleikur"),D67=""),"Partner Wanted",INDEX(Leikmannaskrá!$A$2:$D$1171,MATCH(D67,Leikmannaskrá!$A$2:$A$1175,0),2))),"")</f>
        <v/>
      </c>
      <c r="P67" s="13" t="str">
        <f>IFERROR(INDEX(Leikmannaskrá!$A$2:$D$1171,MATCH(D67,Leikmannaskrá!$A$2:$A$1175,0),4),"")</f>
        <v/>
      </c>
      <c r="Q67" s="13" t="str">
        <f>IFERROR(IF(AND(P67="Male",B67="Einliðaleikur"),INDEX(Einl.kk!$A$3:$F$1041,MATCH(Skráningarblað!O67,Einl.kk!$D$3:$D$1041,0),2),IF(AND(P67="Male",B67="Tvíliðaleikur"),INDEX(Tvíl.kk!$A$3:$F$1054,MATCH(Skráningarblað!O67,Tvíl.kk!$D$3:$D$1054,0),2),IF(AND(P67="Male",B67="Tvenndarleikur"),INDEX(Tvennd.kk!$A$3:$F$1025,MATCH(Skráningarblað!O67,Tvennd.kk!$D$3:$D$1025,0),2),IF(AND(P67="Female",B67="Einliðaleikur"),INDEX(Einl.kvk!$A$3:$F$1004,MATCH(Skráningarblað!O67,Einl.kvk!$D$3:$D$1004,0),2),IF(AND(P67="Female",B67="Tvíliðaleikur"),INDEX(Tvíl.kvk!$A$3:$F$1008,MATCH(Skráningarblað!O67,Tvíl.kvk!$D$3:$D$1008,0),2),IF(AND(P67="Female",B67="Tvenndarleikur"),INDEX(Tvennd.kvk!$A$3:$F$1009,MATCH(Skráningarblað!O67,Tvennd.kvk!$D$3:$D$1009,0),2),"")))))),"2. Deild")</f>
        <v/>
      </c>
      <c r="R67" s="13" t="str">
        <f t="shared" si="10"/>
        <v/>
      </c>
      <c r="S67" s="13" t="str">
        <f>IFERROR(IF(AND(P67="Male",B67="Einliðaleikur"),INDEX(Einl.kk!$A$3:$F$1041,MATCH(Skráningarblað!O67,Einl.kk!$D$3:$D$1041,0),6),IF(AND(P67="Male",B67="Tvíliðaleikur"),INDEX(Tvíl.kk!$A$3:$F$1054,MATCH(Skráningarblað!O67,Tvíl.kk!$D$3:$D$1054,0),6),IF(AND(P67="Male",B67="Tvenndarleikur"),INDEX(Tvennd.kk!$A$3:$F$1025,MATCH(Skráningarblað!O67,Tvennd.kk!$D$3:$D$1025,0),6),IF(AND(P67="Female",B67="Einliðaleikur"),INDEX(Einl.kvk!$A$3:$F$1004,MATCH(Skráningarblað!O67,Einl.kvk!$D$3:$D$1004,0),6),IF(AND(P67="Female",B67="Tvíliðaleikur"),INDEX(Tvíl.kvk!$A$3:$F$1008,MATCH(Skráningarblað!O67,Tvíl.kvk!$D$3:$D$1008,0),6),IF(AND(P67="Female",B67="Tvenndarleikur"),INDEX(Tvennd.kvk!$A$3:$F$1009,MATCH(Skráningarblað!O67,Tvennd.kvk!$D$3:$D$1009,0),6),"")))))),0)</f>
        <v/>
      </c>
      <c r="T67" s="13" t="str">
        <f>IFERROR(INDEX(Leikmannaskrá!$A$2:$E$612,MATCH(A67,Leikmannaskrá!$A$2:$A$612,0),5),"")</f>
        <v/>
      </c>
      <c r="U67" s="29" t="str">
        <f t="shared" si="11"/>
        <v/>
      </c>
    </row>
    <row r="68" spans="1:21" x14ac:dyDescent="0.35">
      <c r="A68" s="28"/>
      <c r="B68" s="28"/>
      <c r="C68" s="28"/>
      <c r="D68" s="28"/>
      <c r="E68" s="28"/>
      <c r="F68" s="13" t="str">
        <f>IFERROR(INDEX(Leikmannaskrá!$A$2:$D$1171,MATCH(A68,Leikmannaskrá!$A$2:$A$1175,0),2),"")</f>
        <v/>
      </c>
      <c r="G68" s="13" t="str">
        <f>IFERROR(INDEX(Leikmannaskrá!$A$2:$D$1171,MATCH(A68,Leikmannaskrá!$A$2:$A$1175,0),4),"")</f>
        <v/>
      </c>
      <c r="H68" s="13" t="str">
        <f>IFERROR(INDEX(Leikmannaskrá!$A$2:$D$1171,MATCH(A68,Leikmannaskrá!$A$2:$A$1175,0),3),"")</f>
        <v/>
      </c>
      <c r="I68" s="13" t="str">
        <f>IFERROR(IF(AND(G68="Male",B68="Einliðaleikur"),INDEX(Einl.kk!$A$3:$F$1041,MATCH(Skráningarblað!F68,Einl.kk!$D$3:$D$1041,0),2),IF(AND(G68="Male",B68="Tvíliðaleikur"),INDEX(Tvíl.kk!$A$3:$F$1054,MATCH(Skráningarblað!F68,Tvíl.kk!$D$3:$D$1054,0),2),IF(AND(G68="Male",B68="Tvenndarleikur"),INDEX(Tvennd.kk!$A$3:$F$1025,MATCH(Skráningarblað!F68,Tvennd.kk!$D$3:$D$1025,0),2),IF(AND(G68="Female",B68="Einliðaleikur"),INDEX(Einl.kvk!$A$3:$F$1004,MATCH(Skráningarblað!F68,Einl.kvk!$D$3:$D$1004,0),2),IF(AND(G68="Female",B68="Tvíliðaleikur"),INDEX(Tvíl.kvk!$A$3:$F$1008,MATCH(Skráningarblað!F68,Tvíl.kvk!$D$3:$D$1008,0),2),IF(AND(G68="Female",B68="Tvenndarleikur"),INDEX(Tvennd.kvk!$A$3:$F$1009,MATCH(Skráningarblað!F68,Tvennd.kvk!$D$3:$D$1009,0),2),"")))))),"2. Deild")</f>
        <v/>
      </c>
      <c r="J68" s="13" t="str">
        <f t="shared" si="6"/>
        <v/>
      </c>
      <c r="K68" s="13" t="str">
        <f t="shared" si="7"/>
        <v/>
      </c>
      <c r="L68" s="13">
        <f t="shared" si="8"/>
        <v>0</v>
      </c>
      <c r="M68" s="13" t="str">
        <f t="shared" si="9"/>
        <v xml:space="preserve"> -  </v>
      </c>
      <c r="N68" s="13" t="str">
        <f>IFERROR(IF(AND(G68="Male",B68="Einliðaleikur"),INDEX(Einl.kk!$A$3:$F$1041,MATCH(Skráningarblað!F68,Einl.kk!$D$3:$D$1041,0),6),IF(AND(G68="Male",B68="Tvíliðaleikur"),INDEX(Tvíl.kk!$A$3:$F$1054,MATCH(Skráningarblað!F68,Tvíl.kk!$D$3:$D$1054,0),6),IF(AND(G68="Male",B68="Tvenndarleikur"),INDEX(Tvennd.kk!$A$3:$F$1025,MATCH(Skráningarblað!F68,Tvennd.kk!$D$3:$D$1025,0),6),IF(AND(G68="Female",B68="Einliðaleikur"),INDEX(Einl.kvk!$A$3:$F$1004,MATCH(Skráningarblað!F68,Einl.kvk!$D$3:$D$1004,0),6),IF(AND(G68="Female",B68="Tvíliðaleikur"),INDEX(Tvíl.kvk!$A$3:$F$1008,MATCH(Skráningarblað!F68,Tvíl.kvk!$D$3:$D$1008,0),6),IF(AND(G68="Female",B68="Tvenndarleikur"),INDEX(Tvennd.kvk!$A$3:$F$1009,MATCH(Skráningarblað!F68,Tvennd.kvk!$D$3:$D$1009,0),6),"")))))),0)</f>
        <v/>
      </c>
      <c r="O68" s="13" t="str">
        <f>IFERROR(IF(F68="","",IF(AND(NOT(B68="Einliðaleikur"),D68=""),"Partner Wanted",INDEX(Leikmannaskrá!$A$2:$D$1171,MATCH(D68,Leikmannaskrá!$A$2:$A$1175,0),2))),"")</f>
        <v/>
      </c>
      <c r="P68" s="13" t="str">
        <f>IFERROR(INDEX(Leikmannaskrá!$A$2:$D$1171,MATCH(D68,Leikmannaskrá!$A$2:$A$1175,0),4),"")</f>
        <v/>
      </c>
      <c r="Q68" s="13" t="str">
        <f>IFERROR(IF(AND(P68="Male",B68="Einliðaleikur"),INDEX(Einl.kk!$A$3:$F$1041,MATCH(Skráningarblað!O68,Einl.kk!$D$3:$D$1041,0),2),IF(AND(P68="Male",B68="Tvíliðaleikur"),INDEX(Tvíl.kk!$A$3:$F$1054,MATCH(Skráningarblað!O68,Tvíl.kk!$D$3:$D$1054,0),2),IF(AND(P68="Male",B68="Tvenndarleikur"),INDEX(Tvennd.kk!$A$3:$F$1025,MATCH(Skráningarblað!O68,Tvennd.kk!$D$3:$D$1025,0),2),IF(AND(P68="Female",B68="Einliðaleikur"),INDEX(Einl.kvk!$A$3:$F$1004,MATCH(Skráningarblað!O68,Einl.kvk!$D$3:$D$1004,0),2),IF(AND(P68="Female",B68="Tvíliðaleikur"),INDEX(Tvíl.kvk!$A$3:$F$1008,MATCH(Skráningarblað!O68,Tvíl.kvk!$D$3:$D$1008,0),2),IF(AND(P68="Female",B68="Tvenndarleikur"),INDEX(Tvennd.kvk!$A$3:$F$1009,MATCH(Skráningarblað!O68,Tvennd.kvk!$D$3:$D$1009,0),2),"")))))),"2. Deild")</f>
        <v/>
      </c>
      <c r="R68" s="13" t="str">
        <f t="shared" si="10"/>
        <v/>
      </c>
      <c r="S68" s="13" t="str">
        <f>IFERROR(IF(AND(P68="Male",B68="Einliðaleikur"),INDEX(Einl.kk!$A$3:$F$1041,MATCH(Skráningarblað!O68,Einl.kk!$D$3:$D$1041,0),6),IF(AND(P68="Male",B68="Tvíliðaleikur"),INDEX(Tvíl.kk!$A$3:$F$1054,MATCH(Skráningarblað!O68,Tvíl.kk!$D$3:$D$1054,0),6),IF(AND(P68="Male",B68="Tvenndarleikur"),INDEX(Tvennd.kk!$A$3:$F$1025,MATCH(Skráningarblað!O68,Tvennd.kk!$D$3:$D$1025,0),6),IF(AND(P68="Female",B68="Einliðaleikur"),INDEX(Einl.kvk!$A$3:$F$1004,MATCH(Skráningarblað!O68,Einl.kvk!$D$3:$D$1004,0),6),IF(AND(P68="Female",B68="Tvíliðaleikur"),INDEX(Tvíl.kvk!$A$3:$F$1008,MATCH(Skráningarblað!O68,Tvíl.kvk!$D$3:$D$1008,0),6),IF(AND(P68="Female",B68="Tvenndarleikur"),INDEX(Tvennd.kvk!$A$3:$F$1009,MATCH(Skráningarblað!O68,Tvennd.kvk!$D$3:$D$1009,0),6),"")))))),0)</f>
        <v/>
      </c>
      <c r="T68" s="13" t="str">
        <f>IFERROR(INDEX(Leikmannaskrá!$A$2:$E$612,MATCH(A68,Leikmannaskrá!$A$2:$A$612,0),5),"")</f>
        <v/>
      </c>
      <c r="U68" s="29" t="str">
        <f t="shared" si="11"/>
        <v/>
      </c>
    </row>
    <row r="69" spans="1:21" x14ac:dyDescent="0.35">
      <c r="A69" s="28"/>
      <c r="B69" s="28"/>
      <c r="C69" s="28"/>
      <c r="D69" s="28"/>
      <c r="E69" s="28"/>
      <c r="F69" s="13" t="str">
        <f>IFERROR(INDEX(Leikmannaskrá!$A$2:$D$1171,MATCH(A69,Leikmannaskrá!$A$2:$A$1175,0),2),"")</f>
        <v/>
      </c>
      <c r="G69" s="13" t="str">
        <f>IFERROR(INDEX(Leikmannaskrá!$A$2:$D$1171,MATCH(A69,Leikmannaskrá!$A$2:$A$1175,0),4),"")</f>
        <v/>
      </c>
      <c r="H69" s="13" t="str">
        <f>IFERROR(INDEX(Leikmannaskrá!$A$2:$D$1171,MATCH(A69,Leikmannaskrá!$A$2:$A$1175,0),3),"")</f>
        <v/>
      </c>
      <c r="I69" s="13" t="str">
        <f>IFERROR(IF(AND(G69="Male",B69="Einliðaleikur"),INDEX(Einl.kk!$A$3:$F$1041,MATCH(Skráningarblað!F69,Einl.kk!$D$3:$D$1041,0),2),IF(AND(G69="Male",B69="Tvíliðaleikur"),INDEX(Tvíl.kk!$A$3:$F$1054,MATCH(Skráningarblað!F69,Tvíl.kk!$D$3:$D$1054,0),2),IF(AND(G69="Male",B69="Tvenndarleikur"),INDEX(Tvennd.kk!$A$3:$F$1025,MATCH(Skráningarblað!F69,Tvennd.kk!$D$3:$D$1025,0),2),IF(AND(G69="Female",B69="Einliðaleikur"),INDEX(Einl.kvk!$A$3:$F$1004,MATCH(Skráningarblað!F69,Einl.kvk!$D$3:$D$1004,0),2),IF(AND(G69="Female",B69="Tvíliðaleikur"),INDEX(Tvíl.kvk!$A$3:$F$1008,MATCH(Skráningarblað!F69,Tvíl.kvk!$D$3:$D$1008,0),2),IF(AND(G69="Female",B69="Tvenndarleikur"),INDEX(Tvennd.kvk!$A$3:$F$1009,MATCH(Skráningarblað!F69,Tvennd.kvk!$D$3:$D$1009,0),2),"")))))),"2. Deild")</f>
        <v/>
      </c>
      <c r="J69" s="13" t="str">
        <f t="shared" si="6"/>
        <v/>
      </c>
      <c r="K69" s="13" t="str">
        <f t="shared" si="7"/>
        <v/>
      </c>
      <c r="L69" s="13">
        <f t="shared" si="8"/>
        <v>0</v>
      </c>
      <c r="M69" s="13" t="str">
        <f t="shared" si="9"/>
        <v xml:space="preserve"> -  </v>
      </c>
      <c r="N69" s="13" t="str">
        <f>IFERROR(IF(AND(G69="Male",B69="Einliðaleikur"),INDEX(Einl.kk!$A$3:$F$1041,MATCH(Skráningarblað!F69,Einl.kk!$D$3:$D$1041,0),6),IF(AND(G69="Male",B69="Tvíliðaleikur"),INDEX(Tvíl.kk!$A$3:$F$1054,MATCH(Skráningarblað!F69,Tvíl.kk!$D$3:$D$1054,0),6),IF(AND(G69="Male",B69="Tvenndarleikur"),INDEX(Tvennd.kk!$A$3:$F$1025,MATCH(Skráningarblað!F69,Tvennd.kk!$D$3:$D$1025,0),6),IF(AND(G69="Female",B69="Einliðaleikur"),INDEX(Einl.kvk!$A$3:$F$1004,MATCH(Skráningarblað!F69,Einl.kvk!$D$3:$D$1004,0),6),IF(AND(G69="Female",B69="Tvíliðaleikur"),INDEX(Tvíl.kvk!$A$3:$F$1008,MATCH(Skráningarblað!F69,Tvíl.kvk!$D$3:$D$1008,0),6),IF(AND(G69="Female",B69="Tvenndarleikur"),INDEX(Tvennd.kvk!$A$3:$F$1009,MATCH(Skráningarblað!F69,Tvennd.kvk!$D$3:$D$1009,0),6),"")))))),0)</f>
        <v/>
      </c>
      <c r="O69" s="13" t="str">
        <f>IFERROR(IF(F69="","",IF(AND(NOT(B69="Einliðaleikur"),D69=""),"Partner Wanted",INDEX(Leikmannaskrá!$A$2:$D$1171,MATCH(D69,Leikmannaskrá!$A$2:$A$1175,0),2))),"")</f>
        <v/>
      </c>
      <c r="P69" s="13" t="str">
        <f>IFERROR(INDEX(Leikmannaskrá!$A$2:$D$1171,MATCH(D69,Leikmannaskrá!$A$2:$A$1175,0),4),"")</f>
        <v/>
      </c>
      <c r="Q69" s="13" t="str">
        <f>IFERROR(IF(AND(P69="Male",B69="Einliðaleikur"),INDEX(Einl.kk!$A$3:$F$1041,MATCH(Skráningarblað!O69,Einl.kk!$D$3:$D$1041,0),2),IF(AND(P69="Male",B69="Tvíliðaleikur"),INDEX(Tvíl.kk!$A$3:$F$1054,MATCH(Skráningarblað!O69,Tvíl.kk!$D$3:$D$1054,0),2),IF(AND(P69="Male",B69="Tvenndarleikur"),INDEX(Tvennd.kk!$A$3:$F$1025,MATCH(Skráningarblað!O69,Tvennd.kk!$D$3:$D$1025,0),2),IF(AND(P69="Female",B69="Einliðaleikur"),INDEX(Einl.kvk!$A$3:$F$1004,MATCH(Skráningarblað!O69,Einl.kvk!$D$3:$D$1004,0),2),IF(AND(P69="Female",B69="Tvíliðaleikur"),INDEX(Tvíl.kvk!$A$3:$F$1008,MATCH(Skráningarblað!O69,Tvíl.kvk!$D$3:$D$1008,0),2),IF(AND(P69="Female",B69="Tvenndarleikur"),INDEX(Tvennd.kvk!$A$3:$F$1009,MATCH(Skráningarblað!O69,Tvennd.kvk!$D$3:$D$1009,0),2),"")))))),"2. Deild")</f>
        <v/>
      </c>
      <c r="R69" s="13" t="str">
        <f t="shared" si="10"/>
        <v/>
      </c>
      <c r="S69" s="13" t="str">
        <f>IFERROR(IF(AND(P69="Male",B69="Einliðaleikur"),INDEX(Einl.kk!$A$3:$F$1041,MATCH(Skráningarblað!O69,Einl.kk!$D$3:$D$1041,0),6),IF(AND(P69="Male",B69="Tvíliðaleikur"),INDEX(Tvíl.kk!$A$3:$F$1054,MATCH(Skráningarblað!O69,Tvíl.kk!$D$3:$D$1054,0),6),IF(AND(P69="Male",B69="Tvenndarleikur"),INDEX(Tvennd.kk!$A$3:$F$1025,MATCH(Skráningarblað!O69,Tvennd.kk!$D$3:$D$1025,0),6),IF(AND(P69="Female",B69="Einliðaleikur"),INDEX(Einl.kvk!$A$3:$F$1004,MATCH(Skráningarblað!O69,Einl.kvk!$D$3:$D$1004,0),6),IF(AND(P69="Female",B69="Tvíliðaleikur"),INDEX(Tvíl.kvk!$A$3:$F$1008,MATCH(Skráningarblað!O69,Tvíl.kvk!$D$3:$D$1008,0),6),IF(AND(P69="Female",B69="Tvenndarleikur"),INDEX(Tvennd.kvk!$A$3:$F$1009,MATCH(Skráningarblað!O69,Tvennd.kvk!$D$3:$D$1009,0),6),"")))))),0)</f>
        <v/>
      </c>
      <c r="T69" s="13" t="str">
        <f>IFERROR(INDEX(Leikmannaskrá!$A$2:$E$612,MATCH(A69,Leikmannaskrá!$A$2:$A$612,0),5),"")</f>
        <v/>
      </c>
      <c r="U69" s="29" t="str">
        <f t="shared" si="11"/>
        <v/>
      </c>
    </row>
    <row r="70" spans="1:21" x14ac:dyDescent="0.35">
      <c r="A70" s="28"/>
      <c r="B70" s="28"/>
      <c r="C70" s="28"/>
      <c r="D70" s="28"/>
      <c r="E70" s="28"/>
      <c r="F70" s="13" t="str">
        <f>IFERROR(INDEX(Leikmannaskrá!$A$2:$D$1171,MATCH(A70,Leikmannaskrá!$A$2:$A$1175,0),2),"")</f>
        <v/>
      </c>
      <c r="G70" s="13" t="str">
        <f>IFERROR(INDEX(Leikmannaskrá!$A$2:$D$1171,MATCH(A70,Leikmannaskrá!$A$2:$A$1175,0),4),"")</f>
        <v/>
      </c>
      <c r="H70" s="13" t="str">
        <f>IFERROR(INDEX(Leikmannaskrá!$A$2:$D$1171,MATCH(A70,Leikmannaskrá!$A$2:$A$1175,0),3),"")</f>
        <v/>
      </c>
      <c r="I70" s="13" t="str">
        <f>IFERROR(IF(AND(G70="Male",B70="Einliðaleikur"),INDEX(Einl.kk!$A$3:$F$1041,MATCH(Skráningarblað!F70,Einl.kk!$D$3:$D$1041,0),2),IF(AND(G70="Male",B70="Tvíliðaleikur"),INDEX(Tvíl.kk!$A$3:$F$1054,MATCH(Skráningarblað!F70,Tvíl.kk!$D$3:$D$1054,0),2),IF(AND(G70="Male",B70="Tvenndarleikur"),INDEX(Tvennd.kk!$A$3:$F$1025,MATCH(Skráningarblað!F70,Tvennd.kk!$D$3:$D$1025,0),2),IF(AND(G70="Female",B70="Einliðaleikur"),INDEX(Einl.kvk!$A$3:$F$1004,MATCH(Skráningarblað!F70,Einl.kvk!$D$3:$D$1004,0),2),IF(AND(G70="Female",B70="Tvíliðaleikur"),INDEX(Tvíl.kvk!$A$3:$F$1008,MATCH(Skráningarblað!F70,Tvíl.kvk!$D$3:$D$1008,0),2),IF(AND(G70="Female",B70="Tvenndarleikur"),INDEX(Tvennd.kvk!$A$3:$F$1009,MATCH(Skráningarblað!F70,Tvennd.kvk!$D$3:$D$1009,0),2),"")))))),"2. Deild")</f>
        <v/>
      </c>
      <c r="J70" s="13" t="str">
        <f t="shared" si="6"/>
        <v/>
      </c>
      <c r="K70" s="13" t="str">
        <f t="shared" si="7"/>
        <v/>
      </c>
      <c r="L70" s="13">
        <f t="shared" si="8"/>
        <v>0</v>
      </c>
      <c r="M70" s="13" t="str">
        <f t="shared" si="9"/>
        <v xml:space="preserve"> -  </v>
      </c>
      <c r="N70" s="13" t="str">
        <f>IFERROR(IF(AND(G70="Male",B70="Einliðaleikur"),INDEX(Einl.kk!$A$3:$F$1041,MATCH(Skráningarblað!F70,Einl.kk!$D$3:$D$1041,0),6),IF(AND(G70="Male",B70="Tvíliðaleikur"),INDEX(Tvíl.kk!$A$3:$F$1054,MATCH(Skráningarblað!F70,Tvíl.kk!$D$3:$D$1054,0),6),IF(AND(G70="Male",B70="Tvenndarleikur"),INDEX(Tvennd.kk!$A$3:$F$1025,MATCH(Skráningarblað!F70,Tvennd.kk!$D$3:$D$1025,0),6),IF(AND(G70="Female",B70="Einliðaleikur"),INDEX(Einl.kvk!$A$3:$F$1004,MATCH(Skráningarblað!F70,Einl.kvk!$D$3:$D$1004,0),6),IF(AND(G70="Female",B70="Tvíliðaleikur"),INDEX(Tvíl.kvk!$A$3:$F$1008,MATCH(Skráningarblað!F70,Tvíl.kvk!$D$3:$D$1008,0),6),IF(AND(G70="Female",B70="Tvenndarleikur"),INDEX(Tvennd.kvk!$A$3:$F$1009,MATCH(Skráningarblað!F70,Tvennd.kvk!$D$3:$D$1009,0),6),"")))))),0)</f>
        <v/>
      </c>
      <c r="O70" s="13" t="str">
        <f>IFERROR(IF(F70="","",IF(AND(NOT(B70="Einliðaleikur"),D70=""),"Partner Wanted",INDEX(Leikmannaskrá!$A$2:$D$1171,MATCH(D70,Leikmannaskrá!$A$2:$A$1175,0),2))),"")</f>
        <v/>
      </c>
      <c r="P70" s="13" t="str">
        <f>IFERROR(INDEX(Leikmannaskrá!$A$2:$D$1171,MATCH(D70,Leikmannaskrá!$A$2:$A$1175,0),4),"")</f>
        <v/>
      </c>
      <c r="Q70" s="13" t="str">
        <f>IFERROR(IF(AND(P70="Male",B70="Einliðaleikur"),INDEX(Einl.kk!$A$3:$F$1041,MATCH(Skráningarblað!O70,Einl.kk!$D$3:$D$1041,0),2),IF(AND(P70="Male",B70="Tvíliðaleikur"),INDEX(Tvíl.kk!$A$3:$F$1054,MATCH(Skráningarblað!O70,Tvíl.kk!$D$3:$D$1054,0),2),IF(AND(P70="Male",B70="Tvenndarleikur"),INDEX(Tvennd.kk!$A$3:$F$1025,MATCH(Skráningarblað!O70,Tvennd.kk!$D$3:$D$1025,0),2),IF(AND(P70="Female",B70="Einliðaleikur"),INDEX(Einl.kvk!$A$3:$F$1004,MATCH(Skráningarblað!O70,Einl.kvk!$D$3:$D$1004,0),2),IF(AND(P70="Female",B70="Tvíliðaleikur"),INDEX(Tvíl.kvk!$A$3:$F$1008,MATCH(Skráningarblað!O70,Tvíl.kvk!$D$3:$D$1008,0),2),IF(AND(P70="Female",B70="Tvenndarleikur"),INDEX(Tvennd.kvk!$A$3:$F$1009,MATCH(Skráningarblað!O70,Tvennd.kvk!$D$3:$D$1009,0),2),"")))))),"2. Deild")</f>
        <v/>
      </c>
      <c r="R70" s="13" t="str">
        <f t="shared" si="10"/>
        <v/>
      </c>
      <c r="S70" s="13" t="str">
        <f>IFERROR(IF(AND(P70="Male",B70="Einliðaleikur"),INDEX(Einl.kk!$A$3:$F$1041,MATCH(Skráningarblað!O70,Einl.kk!$D$3:$D$1041,0),6),IF(AND(P70="Male",B70="Tvíliðaleikur"),INDEX(Tvíl.kk!$A$3:$F$1054,MATCH(Skráningarblað!O70,Tvíl.kk!$D$3:$D$1054,0),6),IF(AND(P70="Male",B70="Tvenndarleikur"),INDEX(Tvennd.kk!$A$3:$F$1025,MATCH(Skráningarblað!O70,Tvennd.kk!$D$3:$D$1025,0),6),IF(AND(P70="Female",B70="Einliðaleikur"),INDEX(Einl.kvk!$A$3:$F$1004,MATCH(Skráningarblað!O70,Einl.kvk!$D$3:$D$1004,0),6),IF(AND(P70="Female",B70="Tvíliðaleikur"),INDEX(Tvíl.kvk!$A$3:$F$1008,MATCH(Skráningarblað!O70,Tvíl.kvk!$D$3:$D$1008,0),6),IF(AND(P70="Female",B70="Tvenndarleikur"),INDEX(Tvennd.kvk!$A$3:$F$1009,MATCH(Skráningarblað!O70,Tvennd.kvk!$D$3:$D$1009,0),6),"")))))),0)</f>
        <v/>
      </c>
      <c r="T70" s="13" t="str">
        <f>IFERROR(INDEX(Leikmannaskrá!$A$2:$E$612,MATCH(A70,Leikmannaskrá!$A$2:$A$612,0),5),"")</f>
        <v/>
      </c>
      <c r="U70" s="29" t="str">
        <f t="shared" si="11"/>
        <v/>
      </c>
    </row>
    <row r="71" spans="1:21" x14ac:dyDescent="0.35">
      <c r="A71" s="28"/>
      <c r="B71" s="28"/>
      <c r="C71" s="28"/>
      <c r="D71" s="28"/>
      <c r="E71" s="28"/>
      <c r="F71" s="13" t="str">
        <f>IFERROR(INDEX(Leikmannaskrá!$A$2:$D$1171,MATCH(A71,Leikmannaskrá!$A$2:$A$1175,0),2),"")</f>
        <v/>
      </c>
      <c r="G71" s="13" t="str">
        <f>IFERROR(INDEX(Leikmannaskrá!$A$2:$D$1171,MATCH(A71,Leikmannaskrá!$A$2:$A$1175,0),4),"")</f>
        <v/>
      </c>
      <c r="H71" s="13" t="str">
        <f>IFERROR(INDEX(Leikmannaskrá!$A$2:$D$1171,MATCH(A71,Leikmannaskrá!$A$2:$A$1175,0),3),"")</f>
        <v/>
      </c>
      <c r="I71" s="13" t="str">
        <f>IFERROR(IF(AND(G71="Male",B71="Einliðaleikur"),INDEX(Einl.kk!$A$3:$F$1041,MATCH(Skráningarblað!F71,Einl.kk!$D$3:$D$1041,0),2),IF(AND(G71="Male",B71="Tvíliðaleikur"),INDEX(Tvíl.kk!$A$3:$F$1054,MATCH(Skráningarblað!F71,Tvíl.kk!$D$3:$D$1054,0),2),IF(AND(G71="Male",B71="Tvenndarleikur"),INDEX(Tvennd.kk!$A$3:$F$1025,MATCH(Skráningarblað!F71,Tvennd.kk!$D$3:$D$1025,0),2),IF(AND(G71="Female",B71="Einliðaleikur"),INDEX(Einl.kvk!$A$3:$F$1004,MATCH(Skráningarblað!F71,Einl.kvk!$D$3:$D$1004,0),2),IF(AND(G71="Female",B71="Tvíliðaleikur"),INDEX(Tvíl.kvk!$A$3:$F$1008,MATCH(Skráningarblað!F71,Tvíl.kvk!$D$3:$D$1008,0),2),IF(AND(G71="Female",B71="Tvenndarleikur"),INDEX(Tvennd.kvk!$A$3:$F$1009,MATCH(Skráningarblað!F71,Tvennd.kvk!$D$3:$D$1009,0),2),"")))))),"2. Deild")</f>
        <v/>
      </c>
      <c r="J71" s="13" t="str">
        <f t="shared" si="6"/>
        <v/>
      </c>
      <c r="K71" s="13" t="str">
        <f t="shared" si="7"/>
        <v/>
      </c>
      <c r="L71" s="13">
        <f t="shared" si="8"/>
        <v>0</v>
      </c>
      <c r="M71" s="13" t="str">
        <f t="shared" si="9"/>
        <v xml:space="preserve"> -  </v>
      </c>
      <c r="N71" s="13" t="str">
        <f>IFERROR(IF(AND(G71="Male",B71="Einliðaleikur"),INDEX(Einl.kk!$A$3:$F$1041,MATCH(Skráningarblað!F71,Einl.kk!$D$3:$D$1041,0),6),IF(AND(G71="Male",B71="Tvíliðaleikur"),INDEX(Tvíl.kk!$A$3:$F$1054,MATCH(Skráningarblað!F71,Tvíl.kk!$D$3:$D$1054,0),6),IF(AND(G71="Male",B71="Tvenndarleikur"),INDEX(Tvennd.kk!$A$3:$F$1025,MATCH(Skráningarblað!F71,Tvennd.kk!$D$3:$D$1025,0),6),IF(AND(G71="Female",B71="Einliðaleikur"),INDEX(Einl.kvk!$A$3:$F$1004,MATCH(Skráningarblað!F71,Einl.kvk!$D$3:$D$1004,0),6),IF(AND(G71="Female",B71="Tvíliðaleikur"),INDEX(Tvíl.kvk!$A$3:$F$1008,MATCH(Skráningarblað!F71,Tvíl.kvk!$D$3:$D$1008,0),6),IF(AND(G71="Female",B71="Tvenndarleikur"),INDEX(Tvennd.kvk!$A$3:$F$1009,MATCH(Skráningarblað!F71,Tvennd.kvk!$D$3:$D$1009,0),6),"")))))),0)</f>
        <v/>
      </c>
      <c r="O71" s="13" t="str">
        <f>IFERROR(IF(F71="","",IF(AND(NOT(B71="Einliðaleikur"),D71=""),"Partner Wanted",INDEX(Leikmannaskrá!$A$2:$D$1171,MATCH(D71,Leikmannaskrá!$A$2:$A$1175,0),2))),"")</f>
        <v/>
      </c>
      <c r="P71" s="13" t="str">
        <f>IFERROR(INDEX(Leikmannaskrá!$A$2:$D$1171,MATCH(D71,Leikmannaskrá!$A$2:$A$1175,0),4),"")</f>
        <v/>
      </c>
      <c r="Q71" s="13" t="str">
        <f>IFERROR(IF(AND(P71="Male",B71="Einliðaleikur"),INDEX(Einl.kk!$A$3:$F$1041,MATCH(Skráningarblað!O71,Einl.kk!$D$3:$D$1041,0),2),IF(AND(P71="Male",B71="Tvíliðaleikur"),INDEX(Tvíl.kk!$A$3:$F$1054,MATCH(Skráningarblað!O71,Tvíl.kk!$D$3:$D$1054,0),2),IF(AND(P71="Male",B71="Tvenndarleikur"),INDEX(Tvennd.kk!$A$3:$F$1025,MATCH(Skráningarblað!O71,Tvennd.kk!$D$3:$D$1025,0),2),IF(AND(P71="Female",B71="Einliðaleikur"),INDEX(Einl.kvk!$A$3:$F$1004,MATCH(Skráningarblað!O71,Einl.kvk!$D$3:$D$1004,0),2),IF(AND(P71="Female",B71="Tvíliðaleikur"),INDEX(Tvíl.kvk!$A$3:$F$1008,MATCH(Skráningarblað!O71,Tvíl.kvk!$D$3:$D$1008,0),2),IF(AND(P71="Female",B71="Tvenndarleikur"),INDEX(Tvennd.kvk!$A$3:$F$1009,MATCH(Skráningarblað!O71,Tvennd.kvk!$D$3:$D$1009,0),2),"")))))),"2. Deild")</f>
        <v/>
      </c>
      <c r="R71" s="13" t="str">
        <f t="shared" si="10"/>
        <v/>
      </c>
      <c r="S71" s="13" t="str">
        <f>IFERROR(IF(AND(P71="Male",B71="Einliðaleikur"),INDEX(Einl.kk!$A$3:$F$1041,MATCH(Skráningarblað!O71,Einl.kk!$D$3:$D$1041,0),6),IF(AND(P71="Male",B71="Tvíliðaleikur"),INDEX(Tvíl.kk!$A$3:$F$1054,MATCH(Skráningarblað!O71,Tvíl.kk!$D$3:$D$1054,0),6),IF(AND(P71="Male",B71="Tvenndarleikur"),INDEX(Tvennd.kk!$A$3:$F$1025,MATCH(Skráningarblað!O71,Tvennd.kk!$D$3:$D$1025,0),6),IF(AND(P71="Female",B71="Einliðaleikur"),INDEX(Einl.kvk!$A$3:$F$1004,MATCH(Skráningarblað!O71,Einl.kvk!$D$3:$D$1004,0),6),IF(AND(P71="Female",B71="Tvíliðaleikur"),INDEX(Tvíl.kvk!$A$3:$F$1008,MATCH(Skráningarblað!O71,Tvíl.kvk!$D$3:$D$1008,0),6),IF(AND(P71="Female",B71="Tvenndarleikur"),INDEX(Tvennd.kvk!$A$3:$F$1009,MATCH(Skráningarblað!O71,Tvennd.kvk!$D$3:$D$1009,0),6),"")))))),0)</f>
        <v/>
      </c>
      <c r="T71" s="13" t="str">
        <f>IFERROR(INDEX(Leikmannaskrá!$A$2:$E$612,MATCH(A71,Leikmannaskrá!$A$2:$A$612,0),5),"")</f>
        <v/>
      </c>
      <c r="U71" s="29" t="str">
        <f t="shared" si="11"/>
        <v/>
      </c>
    </row>
    <row r="72" spans="1:21" x14ac:dyDescent="0.35">
      <c r="A72" s="28"/>
      <c r="B72" s="28"/>
      <c r="C72" s="28"/>
      <c r="D72" s="28"/>
      <c r="E72" s="28"/>
      <c r="F72" s="13" t="str">
        <f>IFERROR(INDEX(Leikmannaskrá!$A$2:$D$1171,MATCH(A72,Leikmannaskrá!$A$2:$A$1175,0),2),"")</f>
        <v/>
      </c>
      <c r="G72" s="13" t="str">
        <f>IFERROR(INDEX(Leikmannaskrá!$A$2:$D$1171,MATCH(A72,Leikmannaskrá!$A$2:$A$1175,0),4),"")</f>
        <v/>
      </c>
      <c r="H72" s="13" t="str">
        <f>IFERROR(INDEX(Leikmannaskrá!$A$2:$D$1171,MATCH(A72,Leikmannaskrá!$A$2:$A$1175,0),3),"")</f>
        <v/>
      </c>
      <c r="I72" s="13" t="str">
        <f>IFERROR(IF(AND(G72="Male",B72="Einliðaleikur"),INDEX(Einl.kk!$A$3:$F$1041,MATCH(Skráningarblað!F72,Einl.kk!$D$3:$D$1041,0),2),IF(AND(G72="Male",B72="Tvíliðaleikur"),INDEX(Tvíl.kk!$A$3:$F$1054,MATCH(Skráningarblað!F72,Tvíl.kk!$D$3:$D$1054,0),2),IF(AND(G72="Male",B72="Tvenndarleikur"),INDEX(Tvennd.kk!$A$3:$F$1025,MATCH(Skráningarblað!F72,Tvennd.kk!$D$3:$D$1025,0),2),IF(AND(G72="Female",B72="Einliðaleikur"),INDEX(Einl.kvk!$A$3:$F$1004,MATCH(Skráningarblað!F72,Einl.kvk!$D$3:$D$1004,0),2),IF(AND(G72="Female",B72="Tvíliðaleikur"),INDEX(Tvíl.kvk!$A$3:$F$1008,MATCH(Skráningarblað!F72,Tvíl.kvk!$D$3:$D$1008,0),2),IF(AND(G72="Female",B72="Tvenndarleikur"),INDEX(Tvennd.kvk!$A$3:$F$1009,MATCH(Skráningarblað!F72,Tvennd.kvk!$D$3:$D$1009,0),2),"")))))),"2. Deild")</f>
        <v/>
      </c>
      <c r="J72" s="13" t="str">
        <f t="shared" si="6"/>
        <v/>
      </c>
      <c r="K72" s="13" t="str">
        <f t="shared" si="7"/>
        <v/>
      </c>
      <c r="L72" s="13">
        <f t="shared" si="8"/>
        <v>0</v>
      </c>
      <c r="M72" s="13" t="str">
        <f t="shared" si="9"/>
        <v xml:space="preserve"> -  </v>
      </c>
      <c r="N72" s="13" t="str">
        <f>IFERROR(IF(AND(G72="Male",B72="Einliðaleikur"),INDEX(Einl.kk!$A$3:$F$1041,MATCH(Skráningarblað!F72,Einl.kk!$D$3:$D$1041,0),6),IF(AND(G72="Male",B72="Tvíliðaleikur"),INDEX(Tvíl.kk!$A$3:$F$1054,MATCH(Skráningarblað!F72,Tvíl.kk!$D$3:$D$1054,0),6),IF(AND(G72="Male",B72="Tvenndarleikur"),INDEX(Tvennd.kk!$A$3:$F$1025,MATCH(Skráningarblað!F72,Tvennd.kk!$D$3:$D$1025,0),6),IF(AND(G72="Female",B72="Einliðaleikur"),INDEX(Einl.kvk!$A$3:$F$1004,MATCH(Skráningarblað!F72,Einl.kvk!$D$3:$D$1004,0),6),IF(AND(G72="Female",B72="Tvíliðaleikur"),INDEX(Tvíl.kvk!$A$3:$F$1008,MATCH(Skráningarblað!F72,Tvíl.kvk!$D$3:$D$1008,0),6),IF(AND(G72="Female",B72="Tvenndarleikur"),INDEX(Tvennd.kvk!$A$3:$F$1009,MATCH(Skráningarblað!F72,Tvennd.kvk!$D$3:$D$1009,0),6),"")))))),0)</f>
        <v/>
      </c>
      <c r="O72" s="13" t="str">
        <f>IFERROR(IF(F72="","",IF(AND(NOT(B72="Einliðaleikur"),D72=""),"Partner Wanted",INDEX(Leikmannaskrá!$A$2:$D$1171,MATCH(D72,Leikmannaskrá!$A$2:$A$1175,0),2))),"")</f>
        <v/>
      </c>
      <c r="P72" s="13" t="str">
        <f>IFERROR(INDEX(Leikmannaskrá!$A$2:$D$1171,MATCH(D72,Leikmannaskrá!$A$2:$A$1175,0),4),"")</f>
        <v/>
      </c>
      <c r="Q72" s="13" t="str">
        <f>IFERROR(IF(AND(P72="Male",B72="Einliðaleikur"),INDEX(Einl.kk!$A$3:$F$1041,MATCH(Skráningarblað!O72,Einl.kk!$D$3:$D$1041,0),2),IF(AND(P72="Male",B72="Tvíliðaleikur"),INDEX(Tvíl.kk!$A$3:$F$1054,MATCH(Skráningarblað!O72,Tvíl.kk!$D$3:$D$1054,0),2),IF(AND(P72="Male",B72="Tvenndarleikur"),INDEX(Tvennd.kk!$A$3:$F$1025,MATCH(Skráningarblað!O72,Tvennd.kk!$D$3:$D$1025,0),2),IF(AND(P72="Female",B72="Einliðaleikur"),INDEX(Einl.kvk!$A$3:$F$1004,MATCH(Skráningarblað!O72,Einl.kvk!$D$3:$D$1004,0),2),IF(AND(P72="Female",B72="Tvíliðaleikur"),INDEX(Tvíl.kvk!$A$3:$F$1008,MATCH(Skráningarblað!O72,Tvíl.kvk!$D$3:$D$1008,0),2),IF(AND(P72="Female",B72="Tvenndarleikur"),INDEX(Tvennd.kvk!$A$3:$F$1009,MATCH(Skráningarblað!O72,Tvennd.kvk!$D$3:$D$1009,0),2),"")))))),"2. Deild")</f>
        <v/>
      </c>
      <c r="R72" s="13" t="str">
        <f t="shared" si="10"/>
        <v/>
      </c>
      <c r="S72" s="13" t="str">
        <f>IFERROR(IF(AND(P72="Male",B72="Einliðaleikur"),INDEX(Einl.kk!$A$3:$F$1041,MATCH(Skráningarblað!O72,Einl.kk!$D$3:$D$1041,0),6),IF(AND(P72="Male",B72="Tvíliðaleikur"),INDEX(Tvíl.kk!$A$3:$F$1054,MATCH(Skráningarblað!O72,Tvíl.kk!$D$3:$D$1054,0),6),IF(AND(P72="Male",B72="Tvenndarleikur"),INDEX(Tvennd.kk!$A$3:$F$1025,MATCH(Skráningarblað!O72,Tvennd.kk!$D$3:$D$1025,0),6),IF(AND(P72="Female",B72="Einliðaleikur"),INDEX(Einl.kvk!$A$3:$F$1004,MATCH(Skráningarblað!O72,Einl.kvk!$D$3:$D$1004,0),6),IF(AND(P72="Female",B72="Tvíliðaleikur"),INDEX(Tvíl.kvk!$A$3:$F$1008,MATCH(Skráningarblað!O72,Tvíl.kvk!$D$3:$D$1008,0),6),IF(AND(P72="Female",B72="Tvenndarleikur"),INDEX(Tvennd.kvk!$A$3:$F$1009,MATCH(Skráningarblað!O72,Tvennd.kvk!$D$3:$D$1009,0),6),"")))))),0)</f>
        <v/>
      </c>
      <c r="T72" s="13" t="str">
        <f>IFERROR(INDEX(Leikmannaskrá!$A$2:$E$612,MATCH(A72,Leikmannaskrá!$A$2:$A$612,0),5),"")</f>
        <v/>
      </c>
      <c r="U72" s="29" t="str">
        <f t="shared" si="11"/>
        <v/>
      </c>
    </row>
    <row r="73" spans="1:21" x14ac:dyDescent="0.35">
      <c r="A73" s="28"/>
      <c r="B73" s="28"/>
      <c r="C73" s="28"/>
      <c r="D73" s="28"/>
      <c r="E73" s="28"/>
      <c r="F73" s="13" t="str">
        <f>IFERROR(INDEX(Leikmannaskrá!$A$2:$D$1171,MATCH(A73,Leikmannaskrá!$A$2:$A$1175,0),2),"")</f>
        <v/>
      </c>
      <c r="G73" s="13" t="str">
        <f>IFERROR(INDEX(Leikmannaskrá!$A$2:$D$1171,MATCH(A73,Leikmannaskrá!$A$2:$A$1175,0),4),"")</f>
        <v/>
      </c>
      <c r="H73" s="13" t="str">
        <f>IFERROR(INDEX(Leikmannaskrá!$A$2:$D$1171,MATCH(A73,Leikmannaskrá!$A$2:$A$1175,0),3),"")</f>
        <v/>
      </c>
      <c r="I73" s="13" t="str">
        <f>IFERROR(IF(AND(G73="Male",B73="Einliðaleikur"),INDEX(Einl.kk!$A$3:$F$1041,MATCH(Skráningarblað!F73,Einl.kk!$D$3:$D$1041,0),2),IF(AND(G73="Male",B73="Tvíliðaleikur"),INDEX(Tvíl.kk!$A$3:$F$1054,MATCH(Skráningarblað!F73,Tvíl.kk!$D$3:$D$1054,0),2),IF(AND(G73="Male",B73="Tvenndarleikur"),INDEX(Tvennd.kk!$A$3:$F$1025,MATCH(Skráningarblað!F73,Tvennd.kk!$D$3:$D$1025,0),2),IF(AND(G73="Female",B73="Einliðaleikur"),INDEX(Einl.kvk!$A$3:$F$1004,MATCH(Skráningarblað!F73,Einl.kvk!$D$3:$D$1004,0),2),IF(AND(G73="Female",B73="Tvíliðaleikur"),INDEX(Tvíl.kvk!$A$3:$F$1008,MATCH(Skráningarblað!F73,Tvíl.kvk!$D$3:$D$1008,0),2),IF(AND(G73="Female",B73="Tvenndarleikur"),INDEX(Tvennd.kvk!$A$3:$F$1009,MATCH(Skráningarblað!F73,Tvennd.kvk!$D$3:$D$1009,0),2),"")))))),"2. Deild")</f>
        <v/>
      </c>
      <c r="J73" s="13" t="str">
        <f t="shared" si="6"/>
        <v/>
      </c>
      <c r="K73" s="13" t="str">
        <f t="shared" si="7"/>
        <v/>
      </c>
      <c r="L73" s="13">
        <f t="shared" si="8"/>
        <v>0</v>
      </c>
      <c r="M73" s="13" t="str">
        <f t="shared" si="9"/>
        <v xml:space="preserve"> -  </v>
      </c>
      <c r="N73" s="13" t="str">
        <f>IFERROR(IF(AND(G73="Male",B73="Einliðaleikur"),INDEX(Einl.kk!$A$3:$F$1041,MATCH(Skráningarblað!F73,Einl.kk!$D$3:$D$1041,0),6),IF(AND(G73="Male",B73="Tvíliðaleikur"),INDEX(Tvíl.kk!$A$3:$F$1054,MATCH(Skráningarblað!F73,Tvíl.kk!$D$3:$D$1054,0),6),IF(AND(G73="Male",B73="Tvenndarleikur"),INDEX(Tvennd.kk!$A$3:$F$1025,MATCH(Skráningarblað!F73,Tvennd.kk!$D$3:$D$1025,0),6),IF(AND(G73="Female",B73="Einliðaleikur"),INDEX(Einl.kvk!$A$3:$F$1004,MATCH(Skráningarblað!F73,Einl.kvk!$D$3:$D$1004,0),6),IF(AND(G73="Female",B73="Tvíliðaleikur"),INDEX(Tvíl.kvk!$A$3:$F$1008,MATCH(Skráningarblað!F73,Tvíl.kvk!$D$3:$D$1008,0),6),IF(AND(G73="Female",B73="Tvenndarleikur"),INDEX(Tvennd.kvk!$A$3:$F$1009,MATCH(Skráningarblað!F73,Tvennd.kvk!$D$3:$D$1009,0),6),"")))))),0)</f>
        <v/>
      </c>
      <c r="O73" s="13" t="str">
        <f>IFERROR(IF(F73="","",IF(AND(NOT(B73="Einliðaleikur"),D73=""),"Partner Wanted",INDEX(Leikmannaskrá!$A$2:$D$1171,MATCH(D73,Leikmannaskrá!$A$2:$A$1175,0),2))),"")</f>
        <v/>
      </c>
      <c r="P73" s="13" t="str">
        <f>IFERROR(INDEX(Leikmannaskrá!$A$2:$D$1171,MATCH(D73,Leikmannaskrá!$A$2:$A$1175,0),4),"")</f>
        <v/>
      </c>
      <c r="Q73" s="13" t="str">
        <f>IFERROR(IF(AND(P73="Male",B73="Einliðaleikur"),INDEX(Einl.kk!$A$3:$F$1041,MATCH(Skráningarblað!O73,Einl.kk!$D$3:$D$1041,0),2),IF(AND(P73="Male",B73="Tvíliðaleikur"),INDEX(Tvíl.kk!$A$3:$F$1054,MATCH(Skráningarblað!O73,Tvíl.kk!$D$3:$D$1054,0),2),IF(AND(P73="Male",B73="Tvenndarleikur"),INDEX(Tvennd.kk!$A$3:$F$1025,MATCH(Skráningarblað!O73,Tvennd.kk!$D$3:$D$1025,0),2),IF(AND(P73="Female",B73="Einliðaleikur"),INDEX(Einl.kvk!$A$3:$F$1004,MATCH(Skráningarblað!O73,Einl.kvk!$D$3:$D$1004,0),2),IF(AND(P73="Female",B73="Tvíliðaleikur"),INDEX(Tvíl.kvk!$A$3:$F$1008,MATCH(Skráningarblað!O73,Tvíl.kvk!$D$3:$D$1008,0),2),IF(AND(P73="Female",B73="Tvenndarleikur"),INDEX(Tvennd.kvk!$A$3:$F$1009,MATCH(Skráningarblað!O73,Tvennd.kvk!$D$3:$D$1009,0),2),"")))))),"2. Deild")</f>
        <v/>
      </c>
      <c r="R73" s="13" t="str">
        <f t="shared" si="10"/>
        <v/>
      </c>
      <c r="S73" s="13" t="str">
        <f>IFERROR(IF(AND(P73="Male",B73="Einliðaleikur"),INDEX(Einl.kk!$A$3:$F$1041,MATCH(Skráningarblað!O73,Einl.kk!$D$3:$D$1041,0),6),IF(AND(P73="Male",B73="Tvíliðaleikur"),INDEX(Tvíl.kk!$A$3:$F$1054,MATCH(Skráningarblað!O73,Tvíl.kk!$D$3:$D$1054,0),6),IF(AND(P73="Male",B73="Tvenndarleikur"),INDEX(Tvennd.kk!$A$3:$F$1025,MATCH(Skráningarblað!O73,Tvennd.kk!$D$3:$D$1025,0),6),IF(AND(P73="Female",B73="Einliðaleikur"),INDEX(Einl.kvk!$A$3:$F$1004,MATCH(Skráningarblað!O73,Einl.kvk!$D$3:$D$1004,0),6),IF(AND(P73="Female",B73="Tvíliðaleikur"),INDEX(Tvíl.kvk!$A$3:$F$1008,MATCH(Skráningarblað!O73,Tvíl.kvk!$D$3:$D$1008,0),6),IF(AND(P73="Female",B73="Tvenndarleikur"),INDEX(Tvennd.kvk!$A$3:$F$1009,MATCH(Skráningarblað!O73,Tvennd.kvk!$D$3:$D$1009,0),6),"")))))),0)</f>
        <v/>
      </c>
      <c r="T73" s="13" t="str">
        <f>IFERROR(INDEX(Leikmannaskrá!$A$2:$E$612,MATCH(A73,Leikmannaskrá!$A$2:$A$612,0),5),"")</f>
        <v/>
      </c>
      <c r="U73" s="29" t="str">
        <f t="shared" si="11"/>
        <v/>
      </c>
    </row>
    <row r="74" spans="1:21" x14ac:dyDescent="0.35">
      <c r="A74" s="28"/>
      <c r="B74" s="28"/>
      <c r="C74" s="28"/>
      <c r="D74" s="28"/>
      <c r="E74" s="28"/>
      <c r="F74" s="13" t="str">
        <f>IFERROR(INDEX(Leikmannaskrá!$A$2:$D$1171,MATCH(A74,Leikmannaskrá!$A$2:$A$1175,0),2),"")</f>
        <v/>
      </c>
      <c r="G74" s="13" t="str">
        <f>IFERROR(INDEX(Leikmannaskrá!$A$2:$D$1171,MATCH(A74,Leikmannaskrá!$A$2:$A$1175,0),4),"")</f>
        <v/>
      </c>
      <c r="H74" s="13" t="str">
        <f>IFERROR(INDEX(Leikmannaskrá!$A$2:$D$1171,MATCH(A74,Leikmannaskrá!$A$2:$A$1175,0),3),"")</f>
        <v/>
      </c>
      <c r="I74" s="13" t="str">
        <f>IFERROR(IF(AND(G74="Male",B74="Einliðaleikur"),INDEX(Einl.kk!$A$3:$F$1041,MATCH(Skráningarblað!F74,Einl.kk!$D$3:$D$1041,0),2),IF(AND(G74="Male",B74="Tvíliðaleikur"),INDEX(Tvíl.kk!$A$3:$F$1054,MATCH(Skráningarblað!F74,Tvíl.kk!$D$3:$D$1054,0),2),IF(AND(G74="Male",B74="Tvenndarleikur"),INDEX(Tvennd.kk!$A$3:$F$1025,MATCH(Skráningarblað!F74,Tvennd.kk!$D$3:$D$1025,0),2),IF(AND(G74="Female",B74="Einliðaleikur"),INDEX(Einl.kvk!$A$3:$F$1004,MATCH(Skráningarblað!F74,Einl.kvk!$D$3:$D$1004,0),2),IF(AND(G74="Female",B74="Tvíliðaleikur"),INDEX(Tvíl.kvk!$A$3:$F$1008,MATCH(Skráningarblað!F74,Tvíl.kvk!$D$3:$D$1008,0),2),IF(AND(G74="Female",B74="Tvenndarleikur"),INDEX(Tvennd.kvk!$A$3:$F$1009,MATCH(Skráningarblað!F74,Tvennd.kvk!$D$3:$D$1009,0),2),"")))))),"2. Deild")</f>
        <v/>
      </c>
      <c r="J74" s="13" t="str">
        <f t="shared" si="6"/>
        <v/>
      </c>
      <c r="K74" s="13" t="str">
        <f t="shared" si="7"/>
        <v/>
      </c>
      <c r="L74" s="13">
        <f t="shared" si="8"/>
        <v>0</v>
      </c>
      <c r="M74" s="13" t="str">
        <f t="shared" si="9"/>
        <v xml:space="preserve"> -  </v>
      </c>
      <c r="N74" s="13" t="str">
        <f>IFERROR(IF(AND(G74="Male",B74="Einliðaleikur"),INDEX(Einl.kk!$A$3:$F$1041,MATCH(Skráningarblað!F74,Einl.kk!$D$3:$D$1041,0),6),IF(AND(G74="Male",B74="Tvíliðaleikur"),INDEX(Tvíl.kk!$A$3:$F$1054,MATCH(Skráningarblað!F74,Tvíl.kk!$D$3:$D$1054,0),6),IF(AND(G74="Male",B74="Tvenndarleikur"),INDEX(Tvennd.kk!$A$3:$F$1025,MATCH(Skráningarblað!F74,Tvennd.kk!$D$3:$D$1025,0),6),IF(AND(G74="Female",B74="Einliðaleikur"),INDEX(Einl.kvk!$A$3:$F$1004,MATCH(Skráningarblað!F74,Einl.kvk!$D$3:$D$1004,0),6),IF(AND(G74="Female",B74="Tvíliðaleikur"),INDEX(Tvíl.kvk!$A$3:$F$1008,MATCH(Skráningarblað!F74,Tvíl.kvk!$D$3:$D$1008,0),6),IF(AND(G74="Female",B74="Tvenndarleikur"),INDEX(Tvennd.kvk!$A$3:$F$1009,MATCH(Skráningarblað!F74,Tvennd.kvk!$D$3:$D$1009,0),6),"")))))),0)</f>
        <v/>
      </c>
      <c r="O74" s="13" t="str">
        <f>IFERROR(IF(F74="","",IF(AND(NOT(B74="Einliðaleikur"),D74=""),"Partner Wanted",INDEX(Leikmannaskrá!$A$2:$D$1171,MATCH(D74,Leikmannaskrá!$A$2:$A$1175,0),2))),"")</f>
        <v/>
      </c>
      <c r="P74" s="13" t="str">
        <f>IFERROR(INDEX(Leikmannaskrá!$A$2:$D$1171,MATCH(D74,Leikmannaskrá!$A$2:$A$1175,0),4),"")</f>
        <v/>
      </c>
      <c r="Q74" s="13" t="str">
        <f>IFERROR(IF(AND(P74="Male",B74="Einliðaleikur"),INDEX(Einl.kk!$A$3:$F$1041,MATCH(Skráningarblað!O74,Einl.kk!$D$3:$D$1041,0),2),IF(AND(P74="Male",B74="Tvíliðaleikur"),INDEX(Tvíl.kk!$A$3:$F$1054,MATCH(Skráningarblað!O74,Tvíl.kk!$D$3:$D$1054,0),2),IF(AND(P74="Male",B74="Tvenndarleikur"),INDEX(Tvennd.kk!$A$3:$F$1025,MATCH(Skráningarblað!O74,Tvennd.kk!$D$3:$D$1025,0),2),IF(AND(P74="Female",B74="Einliðaleikur"),INDEX(Einl.kvk!$A$3:$F$1004,MATCH(Skráningarblað!O74,Einl.kvk!$D$3:$D$1004,0),2),IF(AND(P74="Female",B74="Tvíliðaleikur"),INDEX(Tvíl.kvk!$A$3:$F$1008,MATCH(Skráningarblað!O74,Tvíl.kvk!$D$3:$D$1008,0),2),IF(AND(P74="Female",B74="Tvenndarleikur"),INDEX(Tvennd.kvk!$A$3:$F$1009,MATCH(Skráningarblað!O74,Tvennd.kvk!$D$3:$D$1009,0),2),"")))))),"2. Deild")</f>
        <v/>
      </c>
      <c r="R74" s="13" t="str">
        <f t="shared" si="10"/>
        <v/>
      </c>
      <c r="S74" s="13" t="str">
        <f>IFERROR(IF(AND(P74="Male",B74="Einliðaleikur"),INDEX(Einl.kk!$A$3:$F$1041,MATCH(Skráningarblað!O74,Einl.kk!$D$3:$D$1041,0),6),IF(AND(P74="Male",B74="Tvíliðaleikur"),INDEX(Tvíl.kk!$A$3:$F$1054,MATCH(Skráningarblað!O74,Tvíl.kk!$D$3:$D$1054,0),6),IF(AND(P74="Male",B74="Tvenndarleikur"),INDEX(Tvennd.kk!$A$3:$F$1025,MATCH(Skráningarblað!O74,Tvennd.kk!$D$3:$D$1025,0),6),IF(AND(P74="Female",B74="Einliðaleikur"),INDEX(Einl.kvk!$A$3:$F$1004,MATCH(Skráningarblað!O74,Einl.kvk!$D$3:$D$1004,0),6),IF(AND(P74="Female",B74="Tvíliðaleikur"),INDEX(Tvíl.kvk!$A$3:$F$1008,MATCH(Skráningarblað!O74,Tvíl.kvk!$D$3:$D$1008,0),6),IF(AND(P74="Female",B74="Tvenndarleikur"),INDEX(Tvennd.kvk!$A$3:$F$1009,MATCH(Skráningarblað!O74,Tvennd.kvk!$D$3:$D$1009,0),6),"")))))),0)</f>
        <v/>
      </c>
      <c r="T74" s="13" t="str">
        <f>IFERROR(INDEX(Leikmannaskrá!$A$2:$E$612,MATCH(A74,Leikmannaskrá!$A$2:$A$612,0),5),"")</f>
        <v/>
      </c>
      <c r="U74" s="29" t="str">
        <f t="shared" si="11"/>
        <v/>
      </c>
    </row>
    <row r="75" spans="1:21" x14ac:dyDescent="0.35">
      <c r="A75" s="28"/>
      <c r="B75" s="28"/>
      <c r="C75" s="28"/>
      <c r="D75" s="28"/>
      <c r="E75" s="28"/>
      <c r="F75" s="13" t="str">
        <f>IFERROR(INDEX(Leikmannaskrá!$A$2:$D$1171,MATCH(A75,Leikmannaskrá!$A$2:$A$1175,0),2),"")</f>
        <v/>
      </c>
      <c r="G75" s="13" t="str">
        <f>IFERROR(INDEX(Leikmannaskrá!$A$2:$D$1171,MATCH(A75,Leikmannaskrá!$A$2:$A$1175,0),4),"")</f>
        <v/>
      </c>
      <c r="H75" s="13" t="str">
        <f>IFERROR(INDEX(Leikmannaskrá!$A$2:$D$1171,MATCH(A75,Leikmannaskrá!$A$2:$A$1175,0),3),"")</f>
        <v/>
      </c>
      <c r="I75" s="13" t="str">
        <f>IFERROR(IF(AND(G75="Male",B75="Einliðaleikur"),INDEX(Einl.kk!$A$3:$F$1041,MATCH(Skráningarblað!F75,Einl.kk!$D$3:$D$1041,0),2),IF(AND(G75="Male",B75="Tvíliðaleikur"),INDEX(Tvíl.kk!$A$3:$F$1054,MATCH(Skráningarblað!F75,Tvíl.kk!$D$3:$D$1054,0),2),IF(AND(G75="Male",B75="Tvenndarleikur"),INDEX(Tvennd.kk!$A$3:$F$1025,MATCH(Skráningarblað!F75,Tvennd.kk!$D$3:$D$1025,0),2),IF(AND(G75="Female",B75="Einliðaleikur"),INDEX(Einl.kvk!$A$3:$F$1004,MATCH(Skráningarblað!F75,Einl.kvk!$D$3:$D$1004,0),2),IF(AND(G75="Female",B75="Tvíliðaleikur"),INDEX(Tvíl.kvk!$A$3:$F$1008,MATCH(Skráningarblað!F75,Tvíl.kvk!$D$3:$D$1008,0),2),IF(AND(G75="Female",B75="Tvenndarleikur"),INDEX(Tvennd.kvk!$A$3:$F$1009,MATCH(Skráningarblað!F75,Tvennd.kvk!$D$3:$D$1009,0),2),"")))))),"2. Deild")</f>
        <v/>
      </c>
      <c r="J75" s="13" t="str">
        <f t="shared" si="6"/>
        <v/>
      </c>
      <c r="K75" s="13" t="str">
        <f t="shared" si="7"/>
        <v/>
      </c>
      <c r="L75" s="13">
        <f t="shared" si="8"/>
        <v>0</v>
      </c>
      <c r="M75" s="13" t="str">
        <f t="shared" si="9"/>
        <v xml:space="preserve"> -  </v>
      </c>
      <c r="N75" s="13" t="str">
        <f>IFERROR(IF(AND(G75="Male",B75="Einliðaleikur"),INDEX(Einl.kk!$A$3:$F$1041,MATCH(Skráningarblað!F75,Einl.kk!$D$3:$D$1041,0),6),IF(AND(G75="Male",B75="Tvíliðaleikur"),INDEX(Tvíl.kk!$A$3:$F$1054,MATCH(Skráningarblað!F75,Tvíl.kk!$D$3:$D$1054,0),6),IF(AND(G75="Male",B75="Tvenndarleikur"),INDEX(Tvennd.kk!$A$3:$F$1025,MATCH(Skráningarblað!F75,Tvennd.kk!$D$3:$D$1025,0),6),IF(AND(G75="Female",B75="Einliðaleikur"),INDEX(Einl.kvk!$A$3:$F$1004,MATCH(Skráningarblað!F75,Einl.kvk!$D$3:$D$1004,0),6),IF(AND(G75="Female",B75="Tvíliðaleikur"),INDEX(Tvíl.kvk!$A$3:$F$1008,MATCH(Skráningarblað!F75,Tvíl.kvk!$D$3:$D$1008,0),6),IF(AND(G75="Female",B75="Tvenndarleikur"),INDEX(Tvennd.kvk!$A$3:$F$1009,MATCH(Skráningarblað!F75,Tvennd.kvk!$D$3:$D$1009,0),6),"")))))),0)</f>
        <v/>
      </c>
      <c r="O75" s="13" t="str">
        <f>IFERROR(IF(F75="","",IF(AND(NOT(B75="Einliðaleikur"),D75=""),"Partner Wanted",INDEX(Leikmannaskrá!$A$2:$D$1171,MATCH(D75,Leikmannaskrá!$A$2:$A$1175,0),2))),"")</f>
        <v/>
      </c>
      <c r="P75" s="13" t="str">
        <f>IFERROR(INDEX(Leikmannaskrá!$A$2:$D$1171,MATCH(D75,Leikmannaskrá!$A$2:$A$1175,0),4),"")</f>
        <v/>
      </c>
      <c r="Q75" s="13" t="str">
        <f>IFERROR(IF(AND(P75="Male",B75="Einliðaleikur"),INDEX(Einl.kk!$A$3:$F$1041,MATCH(Skráningarblað!O75,Einl.kk!$D$3:$D$1041,0),2),IF(AND(P75="Male",B75="Tvíliðaleikur"),INDEX(Tvíl.kk!$A$3:$F$1054,MATCH(Skráningarblað!O75,Tvíl.kk!$D$3:$D$1054,0),2),IF(AND(P75="Male",B75="Tvenndarleikur"),INDEX(Tvennd.kk!$A$3:$F$1025,MATCH(Skráningarblað!O75,Tvennd.kk!$D$3:$D$1025,0),2),IF(AND(P75="Female",B75="Einliðaleikur"),INDEX(Einl.kvk!$A$3:$F$1004,MATCH(Skráningarblað!O75,Einl.kvk!$D$3:$D$1004,0),2),IF(AND(P75="Female",B75="Tvíliðaleikur"),INDEX(Tvíl.kvk!$A$3:$F$1008,MATCH(Skráningarblað!O75,Tvíl.kvk!$D$3:$D$1008,0),2),IF(AND(P75="Female",B75="Tvenndarleikur"),INDEX(Tvennd.kvk!$A$3:$F$1009,MATCH(Skráningarblað!O75,Tvennd.kvk!$D$3:$D$1009,0),2),"")))))),"2. Deild")</f>
        <v/>
      </c>
      <c r="R75" s="13" t="str">
        <f t="shared" si="10"/>
        <v/>
      </c>
      <c r="S75" s="13" t="str">
        <f>IFERROR(IF(AND(P75="Male",B75="Einliðaleikur"),INDEX(Einl.kk!$A$3:$F$1041,MATCH(Skráningarblað!O75,Einl.kk!$D$3:$D$1041,0),6),IF(AND(P75="Male",B75="Tvíliðaleikur"),INDEX(Tvíl.kk!$A$3:$F$1054,MATCH(Skráningarblað!O75,Tvíl.kk!$D$3:$D$1054,0),6),IF(AND(P75="Male",B75="Tvenndarleikur"),INDEX(Tvennd.kk!$A$3:$F$1025,MATCH(Skráningarblað!O75,Tvennd.kk!$D$3:$D$1025,0),6),IF(AND(P75="Female",B75="Einliðaleikur"),INDEX(Einl.kvk!$A$3:$F$1004,MATCH(Skráningarblað!O75,Einl.kvk!$D$3:$D$1004,0),6),IF(AND(P75="Female",B75="Tvíliðaleikur"),INDEX(Tvíl.kvk!$A$3:$F$1008,MATCH(Skráningarblað!O75,Tvíl.kvk!$D$3:$D$1008,0),6),IF(AND(P75="Female",B75="Tvenndarleikur"),INDEX(Tvennd.kvk!$A$3:$F$1009,MATCH(Skráningarblað!O75,Tvennd.kvk!$D$3:$D$1009,0),6),"")))))),0)</f>
        <v/>
      </c>
      <c r="T75" s="13" t="str">
        <f>IFERROR(INDEX(Leikmannaskrá!$A$2:$E$612,MATCH(A75,Leikmannaskrá!$A$2:$A$612,0),5),"")</f>
        <v/>
      </c>
      <c r="U75" s="29" t="str">
        <f t="shared" si="11"/>
        <v/>
      </c>
    </row>
    <row r="76" spans="1:21" x14ac:dyDescent="0.35">
      <c r="A76" s="28"/>
      <c r="B76" s="28"/>
      <c r="C76" s="28"/>
      <c r="D76" s="28"/>
      <c r="E76" s="28"/>
      <c r="F76" s="13" t="str">
        <f>IFERROR(INDEX(Leikmannaskrá!$A$2:$D$1171,MATCH(A76,Leikmannaskrá!$A$2:$A$1175,0),2),"")</f>
        <v/>
      </c>
      <c r="G76" s="13" t="str">
        <f>IFERROR(INDEX(Leikmannaskrá!$A$2:$D$1171,MATCH(A76,Leikmannaskrá!$A$2:$A$1175,0),4),"")</f>
        <v/>
      </c>
      <c r="H76" s="13" t="str">
        <f>IFERROR(INDEX(Leikmannaskrá!$A$2:$D$1171,MATCH(A76,Leikmannaskrá!$A$2:$A$1175,0),3),"")</f>
        <v/>
      </c>
      <c r="I76" s="13" t="str">
        <f>IFERROR(IF(AND(G76="Male",B76="Einliðaleikur"),INDEX(Einl.kk!$A$3:$F$1041,MATCH(Skráningarblað!F76,Einl.kk!$D$3:$D$1041,0),2),IF(AND(G76="Male",B76="Tvíliðaleikur"),INDEX(Tvíl.kk!$A$3:$F$1054,MATCH(Skráningarblað!F76,Tvíl.kk!$D$3:$D$1054,0),2),IF(AND(G76="Male",B76="Tvenndarleikur"),INDEX(Tvennd.kk!$A$3:$F$1025,MATCH(Skráningarblað!F76,Tvennd.kk!$D$3:$D$1025,0),2),IF(AND(G76="Female",B76="Einliðaleikur"),INDEX(Einl.kvk!$A$3:$F$1004,MATCH(Skráningarblað!F76,Einl.kvk!$D$3:$D$1004,0),2),IF(AND(G76="Female",B76="Tvíliðaleikur"),INDEX(Tvíl.kvk!$A$3:$F$1008,MATCH(Skráningarblað!F76,Tvíl.kvk!$D$3:$D$1008,0),2),IF(AND(G76="Female",B76="Tvenndarleikur"),INDEX(Tvennd.kvk!$A$3:$F$1009,MATCH(Skráningarblað!F76,Tvennd.kvk!$D$3:$D$1009,0),2),"")))))),"2. Deild")</f>
        <v/>
      </c>
      <c r="J76" s="13" t="str">
        <f t="shared" si="6"/>
        <v/>
      </c>
      <c r="K76" s="13" t="str">
        <f t="shared" si="7"/>
        <v/>
      </c>
      <c r="L76" s="13">
        <f t="shared" si="8"/>
        <v>0</v>
      </c>
      <c r="M76" s="13" t="str">
        <f t="shared" si="9"/>
        <v xml:space="preserve"> -  </v>
      </c>
      <c r="N76" s="13" t="str">
        <f>IFERROR(IF(AND(G76="Male",B76="Einliðaleikur"),INDEX(Einl.kk!$A$3:$F$1041,MATCH(Skráningarblað!F76,Einl.kk!$D$3:$D$1041,0),6),IF(AND(G76="Male",B76="Tvíliðaleikur"),INDEX(Tvíl.kk!$A$3:$F$1054,MATCH(Skráningarblað!F76,Tvíl.kk!$D$3:$D$1054,0),6),IF(AND(G76="Male",B76="Tvenndarleikur"),INDEX(Tvennd.kk!$A$3:$F$1025,MATCH(Skráningarblað!F76,Tvennd.kk!$D$3:$D$1025,0),6),IF(AND(G76="Female",B76="Einliðaleikur"),INDEX(Einl.kvk!$A$3:$F$1004,MATCH(Skráningarblað!F76,Einl.kvk!$D$3:$D$1004,0),6),IF(AND(G76="Female",B76="Tvíliðaleikur"),INDEX(Tvíl.kvk!$A$3:$F$1008,MATCH(Skráningarblað!F76,Tvíl.kvk!$D$3:$D$1008,0),6),IF(AND(G76="Female",B76="Tvenndarleikur"),INDEX(Tvennd.kvk!$A$3:$F$1009,MATCH(Skráningarblað!F76,Tvennd.kvk!$D$3:$D$1009,0),6),"")))))),0)</f>
        <v/>
      </c>
      <c r="O76" s="13" t="str">
        <f>IFERROR(IF(F76="","",IF(AND(NOT(B76="Einliðaleikur"),D76=""),"Partner Wanted",INDEX(Leikmannaskrá!$A$2:$D$1171,MATCH(D76,Leikmannaskrá!$A$2:$A$1175,0),2))),"")</f>
        <v/>
      </c>
      <c r="P76" s="13" t="str">
        <f>IFERROR(INDEX(Leikmannaskrá!$A$2:$D$1171,MATCH(D76,Leikmannaskrá!$A$2:$A$1175,0),4),"")</f>
        <v/>
      </c>
      <c r="Q76" s="13" t="str">
        <f>IFERROR(IF(AND(P76="Male",B76="Einliðaleikur"),INDEX(Einl.kk!$A$3:$F$1041,MATCH(Skráningarblað!O76,Einl.kk!$D$3:$D$1041,0),2),IF(AND(P76="Male",B76="Tvíliðaleikur"),INDEX(Tvíl.kk!$A$3:$F$1054,MATCH(Skráningarblað!O76,Tvíl.kk!$D$3:$D$1054,0),2),IF(AND(P76="Male",B76="Tvenndarleikur"),INDEX(Tvennd.kk!$A$3:$F$1025,MATCH(Skráningarblað!O76,Tvennd.kk!$D$3:$D$1025,0),2),IF(AND(P76="Female",B76="Einliðaleikur"),INDEX(Einl.kvk!$A$3:$F$1004,MATCH(Skráningarblað!O76,Einl.kvk!$D$3:$D$1004,0),2),IF(AND(P76="Female",B76="Tvíliðaleikur"),INDEX(Tvíl.kvk!$A$3:$F$1008,MATCH(Skráningarblað!O76,Tvíl.kvk!$D$3:$D$1008,0),2),IF(AND(P76="Female",B76="Tvenndarleikur"),INDEX(Tvennd.kvk!$A$3:$F$1009,MATCH(Skráningarblað!O76,Tvennd.kvk!$D$3:$D$1009,0),2),"")))))),"2. Deild")</f>
        <v/>
      </c>
      <c r="R76" s="13" t="str">
        <f t="shared" si="10"/>
        <v/>
      </c>
      <c r="S76" s="13" t="str">
        <f>IFERROR(IF(AND(P76="Male",B76="Einliðaleikur"),INDEX(Einl.kk!$A$3:$F$1041,MATCH(Skráningarblað!O76,Einl.kk!$D$3:$D$1041,0),6),IF(AND(P76="Male",B76="Tvíliðaleikur"),INDEX(Tvíl.kk!$A$3:$F$1054,MATCH(Skráningarblað!O76,Tvíl.kk!$D$3:$D$1054,0),6),IF(AND(P76="Male",B76="Tvenndarleikur"),INDEX(Tvennd.kk!$A$3:$F$1025,MATCH(Skráningarblað!O76,Tvennd.kk!$D$3:$D$1025,0),6),IF(AND(P76="Female",B76="Einliðaleikur"),INDEX(Einl.kvk!$A$3:$F$1004,MATCH(Skráningarblað!O76,Einl.kvk!$D$3:$D$1004,0),6),IF(AND(P76="Female",B76="Tvíliðaleikur"),INDEX(Tvíl.kvk!$A$3:$F$1008,MATCH(Skráningarblað!O76,Tvíl.kvk!$D$3:$D$1008,0),6),IF(AND(P76="Female",B76="Tvenndarleikur"),INDEX(Tvennd.kvk!$A$3:$F$1009,MATCH(Skráningarblað!O76,Tvennd.kvk!$D$3:$D$1009,0),6),"")))))),0)</f>
        <v/>
      </c>
      <c r="T76" s="13" t="str">
        <f>IFERROR(INDEX(Leikmannaskrá!$A$2:$E$612,MATCH(A76,Leikmannaskrá!$A$2:$A$612,0),5),"")</f>
        <v/>
      </c>
      <c r="U76" s="29" t="str">
        <f t="shared" si="11"/>
        <v/>
      </c>
    </row>
    <row r="77" spans="1:21" x14ac:dyDescent="0.35">
      <c r="A77" s="28"/>
      <c r="B77" s="28"/>
      <c r="C77" s="28"/>
      <c r="D77" s="28"/>
      <c r="E77" s="28"/>
      <c r="F77" s="13" t="str">
        <f>IFERROR(INDEX(Leikmannaskrá!$A$2:$D$1171,MATCH(A77,Leikmannaskrá!$A$2:$A$1175,0),2),"")</f>
        <v/>
      </c>
      <c r="G77" s="13" t="str">
        <f>IFERROR(INDEX(Leikmannaskrá!$A$2:$D$1171,MATCH(A77,Leikmannaskrá!$A$2:$A$1175,0),4),"")</f>
        <v/>
      </c>
      <c r="H77" s="13" t="str">
        <f>IFERROR(INDEX(Leikmannaskrá!$A$2:$D$1171,MATCH(A77,Leikmannaskrá!$A$2:$A$1175,0),3),"")</f>
        <v/>
      </c>
      <c r="I77" s="13" t="str">
        <f>IFERROR(IF(AND(G77="Male",B77="Einliðaleikur"),INDEX(Einl.kk!$A$3:$F$1041,MATCH(Skráningarblað!F77,Einl.kk!$D$3:$D$1041,0),2),IF(AND(G77="Male",B77="Tvíliðaleikur"),INDEX(Tvíl.kk!$A$3:$F$1054,MATCH(Skráningarblað!F77,Tvíl.kk!$D$3:$D$1054,0),2),IF(AND(G77="Male",B77="Tvenndarleikur"),INDEX(Tvennd.kk!$A$3:$F$1025,MATCH(Skráningarblað!F77,Tvennd.kk!$D$3:$D$1025,0),2),IF(AND(G77="Female",B77="Einliðaleikur"),INDEX(Einl.kvk!$A$3:$F$1004,MATCH(Skráningarblað!F77,Einl.kvk!$D$3:$D$1004,0),2),IF(AND(G77="Female",B77="Tvíliðaleikur"),INDEX(Tvíl.kvk!$A$3:$F$1008,MATCH(Skráningarblað!F77,Tvíl.kvk!$D$3:$D$1008,0),2),IF(AND(G77="Female",B77="Tvenndarleikur"),INDEX(Tvennd.kvk!$A$3:$F$1009,MATCH(Skráningarblað!F77,Tvennd.kvk!$D$3:$D$1009,0),2),"")))))),"2. Deild")</f>
        <v/>
      </c>
      <c r="J77" s="13" t="str">
        <f t="shared" si="6"/>
        <v/>
      </c>
      <c r="K77" s="13" t="str">
        <f t="shared" si="7"/>
        <v/>
      </c>
      <c r="L77" s="13">
        <f t="shared" si="8"/>
        <v>0</v>
      </c>
      <c r="M77" s="13" t="str">
        <f t="shared" si="9"/>
        <v xml:space="preserve"> -  </v>
      </c>
      <c r="N77" s="13" t="str">
        <f>IFERROR(IF(AND(G77="Male",B77="Einliðaleikur"),INDEX(Einl.kk!$A$3:$F$1041,MATCH(Skráningarblað!F77,Einl.kk!$D$3:$D$1041,0),6),IF(AND(G77="Male",B77="Tvíliðaleikur"),INDEX(Tvíl.kk!$A$3:$F$1054,MATCH(Skráningarblað!F77,Tvíl.kk!$D$3:$D$1054,0),6),IF(AND(G77="Male",B77="Tvenndarleikur"),INDEX(Tvennd.kk!$A$3:$F$1025,MATCH(Skráningarblað!F77,Tvennd.kk!$D$3:$D$1025,0),6),IF(AND(G77="Female",B77="Einliðaleikur"),INDEX(Einl.kvk!$A$3:$F$1004,MATCH(Skráningarblað!F77,Einl.kvk!$D$3:$D$1004,0),6),IF(AND(G77="Female",B77="Tvíliðaleikur"),INDEX(Tvíl.kvk!$A$3:$F$1008,MATCH(Skráningarblað!F77,Tvíl.kvk!$D$3:$D$1008,0),6),IF(AND(G77="Female",B77="Tvenndarleikur"),INDEX(Tvennd.kvk!$A$3:$F$1009,MATCH(Skráningarblað!F77,Tvennd.kvk!$D$3:$D$1009,0),6),"")))))),0)</f>
        <v/>
      </c>
      <c r="O77" s="13" t="str">
        <f>IFERROR(IF(F77="","",IF(AND(NOT(B77="Einliðaleikur"),D77=""),"Partner Wanted",INDEX(Leikmannaskrá!$A$2:$D$1171,MATCH(D77,Leikmannaskrá!$A$2:$A$1175,0),2))),"")</f>
        <v/>
      </c>
      <c r="P77" s="13" t="str">
        <f>IFERROR(INDEX(Leikmannaskrá!$A$2:$D$1171,MATCH(D77,Leikmannaskrá!$A$2:$A$1175,0),4),"")</f>
        <v/>
      </c>
      <c r="Q77" s="13" t="str">
        <f>IFERROR(IF(AND(P77="Male",B77="Einliðaleikur"),INDEX(Einl.kk!$A$3:$F$1041,MATCH(Skráningarblað!O77,Einl.kk!$D$3:$D$1041,0),2),IF(AND(P77="Male",B77="Tvíliðaleikur"),INDEX(Tvíl.kk!$A$3:$F$1054,MATCH(Skráningarblað!O77,Tvíl.kk!$D$3:$D$1054,0),2),IF(AND(P77="Male",B77="Tvenndarleikur"),INDEX(Tvennd.kk!$A$3:$F$1025,MATCH(Skráningarblað!O77,Tvennd.kk!$D$3:$D$1025,0),2),IF(AND(P77="Female",B77="Einliðaleikur"),INDEX(Einl.kvk!$A$3:$F$1004,MATCH(Skráningarblað!O77,Einl.kvk!$D$3:$D$1004,0),2),IF(AND(P77="Female",B77="Tvíliðaleikur"),INDEX(Tvíl.kvk!$A$3:$F$1008,MATCH(Skráningarblað!O77,Tvíl.kvk!$D$3:$D$1008,0),2),IF(AND(P77="Female",B77="Tvenndarleikur"),INDEX(Tvennd.kvk!$A$3:$F$1009,MATCH(Skráningarblað!O77,Tvennd.kvk!$D$3:$D$1009,0),2),"")))))),"2. Deild")</f>
        <v/>
      </c>
      <c r="R77" s="13" t="str">
        <f t="shared" si="10"/>
        <v/>
      </c>
      <c r="S77" s="13" t="str">
        <f>IFERROR(IF(AND(P77="Male",B77="Einliðaleikur"),INDEX(Einl.kk!$A$3:$F$1041,MATCH(Skráningarblað!O77,Einl.kk!$D$3:$D$1041,0),6),IF(AND(P77="Male",B77="Tvíliðaleikur"),INDEX(Tvíl.kk!$A$3:$F$1054,MATCH(Skráningarblað!O77,Tvíl.kk!$D$3:$D$1054,0),6),IF(AND(P77="Male",B77="Tvenndarleikur"),INDEX(Tvennd.kk!$A$3:$F$1025,MATCH(Skráningarblað!O77,Tvennd.kk!$D$3:$D$1025,0),6),IF(AND(P77="Female",B77="Einliðaleikur"),INDEX(Einl.kvk!$A$3:$F$1004,MATCH(Skráningarblað!O77,Einl.kvk!$D$3:$D$1004,0),6),IF(AND(P77="Female",B77="Tvíliðaleikur"),INDEX(Tvíl.kvk!$A$3:$F$1008,MATCH(Skráningarblað!O77,Tvíl.kvk!$D$3:$D$1008,0),6),IF(AND(P77="Female",B77="Tvenndarleikur"),INDEX(Tvennd.kvk!$A$3:$F$1009,MATCH(Skráningarblað!O77,Tvennd.kvk!$D$3:$D$1009,0),6),"")))))),0)</f>
        <v/>
      </c>
      <c r="T77" s="13" t="str">
        <f>IFERROR(INDEX(Leikmannaskrá!$A$2:$E$612,MATCH(A77,Leikmannaskrá!$A$2:$A$612,0),5),"")</f>
        <v/>
      </c>
      <c r="U77" s="29" t="str">
        <f t="shared" si="11"/>
        <v/>
      </c>
    </row>
    <row r="78" spans="1:21" x14ac:dyDescent="0.35">
      <c r="A78" s="28"/>
      <c r="B78" s="28"/>
      <c r="C78" s="28"/>
      <c r="D78" s="28"/>
      <c r="E78" s="28"/>
      <c r="F78" s="13" t="str">
        <f>IFERROR(INDEX(Leikmannaskrá!$A$2:$D$1171,MATCH(A78,Leikmannaskrá!$A$2:$A$1175,0),2),"")</f>
        <v/>
      </c>
      <c r="G78" s="13" t="str">
        <f>IFERROR(INDEX(Leikmannaskrá!$A$2:$D$1171,MATCH(A78,Leikmannaskrá!$A$2:$A$1175,0),4),"")</f>
        <v/>
      </c>
      <c r="H78" s="13" t="str">
        <f>IFERROR(INDEX(Leikmannaskrá!$A$2:$D$1171,MATCH(A78,Leikmannaskrá!$A$2:$A$1175,0),3),"")</f>
        <v/>
      </c>
      <c r="I78" s="13" t="str">
        <f>IFERROR(IF(AND(G78="Male",B78="Einliðaleikur"),INDEX(Einl.kk!$A$3:$F$1041,MATCH(Skráningarblað!F78,Einl.kk!$D$3:$D$1041,0),2),IF(AND(G78="Male",B78="Tvíliðaleikur"),INDEX(Tvíl.kk!$A$3:$F$1054,MATCH(Skráningarblað!F78,Tvíl.kk!$D$3:$D$1054,0),2),IF(AND(G78="Male",B78="Tvenndarleikur"),INDEX(Tvennd.kk!$A$3:$F$1025,MATCH(Skráningarblað!F78,Tvennd.kk!$D$3:$D$1025,0),2),IF(AND(G78="Female",B78="Einliðaleikur"),INDEX(Einl.kvk!$A$3:$F$1004,MATCH(Skráningarblað!F78,Einl.kvk!$D$3:$D$1004,0),2),IF(AND(G78="Female",B78="Tvíliðaleikur"),INDEX(Tvíl.kvk!$A$3:$F$1008,MATCH(Skráningarblað!F78,Tvíl.kvk!$D$3:$D$1008,0),2),IF(AND(G78="Female",B78="Tvenndarleikur"),INDEX(Tvennd.kvk!$A$3:$F$1009,MATCH(Skráningarblað!F78,Tvennd.kvk!$D$3:$D$1009,0),2),"")))))),"2. Deild")</f>
        <v/>
      </c>
      <c r="J78" s="13" t="str">
        <f t="shared" si="6"/>
        <v/>
      </c>
      <c r="K78" s="13" t="str">
        <f t="shared" si="7"/>
        <v/>
      </c>
      <c r="L78" s="13">
        <f t="shared" si="8"/>
        <v>0</v>
      </c>
      <c r="M78" s="13" t="str">
        <f t="shared" si="9"/>
        <v xml:space="preserve"> -  </v>
      </c>
      <c r="N78" s="13" t="str">
        <f>IFERROR(IF(AND(G78="Male",B78="Einliðaleikur"),INDEX(Einl.kk!$A$3:$F$1041,MATCH(Skráningarblað!F78,Einl.kk!$D$3:$D$1041,0),6),IF(AND(G78="Male",B78="Tvíliðaleikur"),INDEX(Tvíl.kk!$A$3:$F$1054,MATCH(Skráningarblað!F78,Tvíl.kk!$D$3:$D$1054,0),6),IF(AND(G78="Male",B78="Tvenndarleikur"),INDEX(Tvennd.kk!$A$3:$F$1025,MATCH(Skráningarblað!F78,Tvennd.kk!$D$3:$D$1025,0),6),IF(AND(G78="Female",B78="Einliðaleikur"),INDEX(Einl.kvk!$A$3:$F$1004,MATCH(Skráningarblað!F78,Einl.kvk!$D$3:$D$1004,0),6),IF(AND(G78="Female",B78="Tvíliðaleikur"),INDEX(Tvíl.kvk!$A$3:$F$1008,MATCH(Skráningarblað!F78,Tvíl.kvk!$D$3:$D$1008,0),6),IF(AND(G78="Female",B78="Tvenndarleikur"),INDEX(Tvennd.kvk!$A$3:$F$1009,MATCH(Skráningarblað!F78,Tvennd.kvk!$D$3:$D$1009,0),6),"")))))),0)</f>
        <v/>
      </c>
      <c r="O78" s="13" t="str">
        <f>IFERROR(IF(F78="","",IF(AND(NOT(B78="Einliðaleikur"),D78=""),"Partner Wanted",INDEX(Leikmannaskrá!$A$2:$D$1171,MATCH(D78,Leikmannaskrá!$A$2:$A$1175,0),2))),"")</f>
        <v/>
      </c>
      <c r="P78" s="13" t="str">
        <f>IFERROR(INDEX(Leikmannaskrá!$A$2:$D$1171,MATCH(D78,Leikmannaskrá!$A$2:$A$1175,0),4),"")</f>
        <v/>
      </c>
      <c r="Q78" s="13" t="str">
        <f>IFERROR(IF(AND(P78="Male",B78="Einliðaleikur"),INDEX(Einl.kk!$A$3:$F$1041,MATCH(Skráningarblað!O78,Einl.kk!$D$3:$D$1041,0),2),IF(AND(P78="Male",B78="Tvíliðaleikur"),INDEX(Tvíl.kk!$A$3:$F$1054,MATCH(Skráningarblað!O78,Tvíl.kk!$D$3:$D$1054,0),2),IF(AND(P78="Male",B78="Tvenndarleikur"),INDEX(Tvennd.kk!$A$3:$F$1025,MATCH(Skráningarblað!O78,Tvennd.kk!$D$3:$D$1025,0),2),IF(AND(P78="Female",B78="Einliðaleikur"),INDEX(Einl.kvk!$A$3:$F$1004,MATCH(Skráningarblað!O78,Einl.kvk!$D$3:$D$1004,0),2),IF(AND(P78="Female",B78="Tvíliðaleikur"),INDEX(Tvíl.kvk!$A$3:$F$1008,MATCH(Skráningarblað!O78,Tvíl.kvk!$D$3:$D$1008,0),2),IF(AND(P78="Female",B78="Tvenndarleikur"),INDEX(Tvennd.kvk!$A$3:$F$1009,MATCH(Skráningarblað!O78,Tvennd.kvk!$D$3:$D$1009,0),2),"")))))),"2. Deild")</f>
        <v/>
      </c>
      <c r="R78" s="13" t="str">
        <f t="shared" si="10"/>
        <v/>
      </c>
      <c r="S78" s="13" t="str">
        <f>IFERROR(IF(AND(P78="Male",B78="Einliðaleikur"),INDEX(Einl.kk!$A$3:$F$1041,MATCH(Skráningarblað!O78,Einl.kk!$D$3:$D$1041,0),6),IF(AND(P78="Male",B78="Tvíliðaleikur"),INDEX(Tvíl.kk!$A$3:$F$1054,MATCH(Skráningarblað!O78,Tvíl.kk!$D$3:$D$1054,0),6),IF(AND(P78="Male",B78="Tvenndarleikur"),INDEX(Tvennd.kk!$A$3:$F$1025,MATCH(Skráningarblað!O78,Tvennd.kk!$D$3:$D$1025,0),6),IF(AND(P78="Female",B78="Einliðaleikur"),INDEX(Einl.kvk!$A$3:$F$1004,MATCH(Skráningarblað!O78,Einl.kvk!$D$3:$D$1004,0),6),IF(AND(P78="Female",B78="Tvíliðaleikur"),INDEX(Tvíl.kvk!$A$3:$F$1008,MATCH(Skráningarblað!O78,Tvíl.kvk!$D$3:$D$1008,0),6),IF(AND(P78="Female",B78="Tvenndarleikur"),INDEX(Tvennd.kvk!$A$3:$F$1009,MATCH(Skráningarblað!O78,Tvennd.kvk!$D$3:$D$1009,0),6),"")))))),0)</f>
        <v/>
      </c>
      <c r="T78" s="13" t="str">
        <f>IFERROR(INDEX(Leikmannaskrá!$A$2:$E$612,MATCH(A78,Leikmannaskrá!$A$2:$A$612,0),5),"")</f>
        <v/>
      </c>
      <c r="U78" s="29" t="str">
        <f t="shared" si="11"/>
        <v/>
      </c>
    </row>
    <row r="79" spans="1:21" x14ac:dyDescent="0.35">
      <c r="A79" s="28"/>
      <c r="B79" s="28"/>
      <c r="C79" s="28"/>
      <c r="D79" s="28"/>
      <c r="E79" s="28"/>
      <c r="F79" s="13" t="str">
        <f>IFERROR(INDEX(Leikmannaskrá!$A$2:$D$1171,MATCH(A79,Leikmannaskrá!$A$2:$A$1175,0),2),"")</f>
        <v/>
      </c>
      <c r="G79" s="13" t="str">
        <f>IFERROR(INDEX(Leikmannaskrá!$A$2:$D$1171,MATCH(A79,Leikmannaskrá!$A$2:$A$1175,0),4),"")</f>
        <v/>
      </c>
      <c r="H79" s="13" t="str">
        <f>IFERROR(INDEX(Leikmannaskrá!$A$2:$D$1171,MATCH(A79,Leikmannaskrá!$A$2:$A$1175,0),3),"")</f>
        <v/>
      </c>
      <c r="I79" s="13" t="str">
        <f>IFERROR(IF(AND(G79="Male",B79="Einliðaleikur"),INDEX(Einl.kk!$A$3:$F$1041,MATCH(Skráningarblað!F79,Einl.kk!$D$3:$D$1041,0),2),IF(AND(G79="Male",B79="Tvíliðaleikur"),INDEX(Tvíl.kk!$A$3:$F$1054,MATCH(Skráningarblað!F79,Tvíl.kk!$D$3:$D$1054,0),2),IF(AND(G79="Male",B79="Tvenndarleikur"),INDEX(Tvennd.kk!$A$3:$F$1025,MATCH(Skráningarblað!F79,Tvennd.kk!$D$3:$D$1025,0),2),IF(AND(G79="Female",B79="Einliðaleikur"),INDEX(Einl.kvk!$A$3:$F$1004,MATCH(Skráningarblað!F79,Einl.kvk!$D$3:$D$1004,0),2),IF(AND(G79="Female",B79="Tvíliðaleikur"),INDEX(Tvíl.kvk!$A$3:$F$1008,MATCH(Skráningarblað!F79,Tvíl.kvk!$D$3:$D$1008,0),2),IF(AND(G79="Female",B79="Tvenndarleikur"),INDEX(Tvennd.kvk!$A$3:$F$1009,MATCH(Skráningarblað!F79,Tvennd.kvk!$D$3:$D$1009,0),2),"")))))),"2. Deild")</f>
        <v/>
      </c>
      <c r="J79" s="13" t="str">
        <f t="shared" si="6"/>
        <v/>
      </c>
      <c r="K79" s="13" t="str">
        <f t="shared" si="7"/>
        <v/>
      </c>
      <c r="L79" s="13">
        <f t="shared" si="8"/>
        <v>0</v>
      </c>
      <c r="M79" s="13" t="str">
        <f t="shared" si="9"/>
        <v xml:space="preserve"> -  </v>
      </c>
      <c r="N79" s="13" t="str">
        <f>IFERROR(IF(AND(G79="Male",B79="Einliðaleikur"),INDEX(Einl.kk!$A$3:$F$1041,MATCH(Skráningarblað!F79,Einl.kk!$D$3:$D$1041,0),6),IF(AND(G79="Male",B79="Tvíliðaleikur"),INDEX(Tvíl.kk!$A$3:$F$1054,MATCH(Skráningarblað!F79,Tvíl.kk!$D$3:$D$1054,0),6),IF(AND(G79="Male",B79="Tvenndarleikur"),INDEX(Tvennd.kk!$A$3:$F$1025,MATCH(Skráningarblað!F79,Tvennd.kk!$D$3:$D$1025,0),6),IF(AND(G79="Female",B79="Einliðaleikur"),INDEX(Einl.kvk!$A$3:$F$1004,MATCH(Skráningarblað!F79,Einl.kvk!$D$3:$D$1004,0),6),IF(AND(G79="Female",B79="Tvíliðaleikur"),INDEX(Tvíl.kvk!$A$3:$F$1008,MATCH(Skráningarblað!F79,Tvíl.kvk!$D$3:$D$1008,0),6),IF(AND(G79="Female",B79="Tvenndarleikur"),INDEX(Tvennd.kvk!$A$3:$F$1009,MATCH(Skráningarblað!F79,Tvennd.kvk!$D$3:$D$1009,0),6),"")))))),0)</f>
        <v/>
      </c>
      <c r="O79" s="13" t="str">
        <f>IFERROR(IF(F79="","",IF(AND(NOT(B79="Einliðaleikur"),D79=""),"Partner Wanted",INDEX(Leikmannaskrá!$A$2:$D$1171,MATCH(D79,Leikmannaskrá!$A$2:$A$1175,0),2))),"")</f>
        <v/>
      </c>
      <c r="P79" s="13" t="str">
        <f>IFERROR(INDEX(Leikmannaskrá!$A$2:$D$1171,MATCH(D79,Leikmannaskrá!$A$2:$A$1175,0),4),"")</f>
        <v/>
      </c>
      <c r="Q79" s="13" t="str">
        <f>IFERROR(IF(AND(P79="Male",B79="Einliðaleikur"),INDEX(Einl.kk!$A$3:$F$1041,MATCH(Skráningarblað!O79,Einl.kk!$D$3:$D$1041,0),2),IF(AND(P79="Male",B79="Tvíliðaleikur"),INDEX(Tvíl.kk!$A$3:$F$1054,MATCH(Skráningarblað!O79,Tvíl.kk!$D$3:$D$1054,0),2),IF(AND(P79="Male",B79="Tvenndarleikur"),INDEX(Tvennd.kk!$A$3:$F$1025,MATCH(Skráningarblað!O79,Tvennd.kk!$D$3:$D$1025,0),2),IF(AND(P79="Female",B79="Einliðaleikur"),INDEX(Einl.kvk!$A$3:$F$1004,MATCH(Skráningarblað!O79,Einl.kvk!$D$3:$D$1004,0),2),IF(AND(P79="Female",B79="Tvíliðaleikur"),INDEX(Tvíl.kvk!$A$3:$F$1008,MATCH(Skráningarblað!O79,Tvíl.kvk!$D$3:$D$1008,0),2),IF(AND(P79="Female",B79="Tvenndarleikur"),INDEX(Tvennd.kvk!$A$3:$F$1009,MATCH(Skráningarblað!O79,Tvennd.kvk!$D$3:$D$1009,0),2),"")))))),"2. Deild")</f>
        <v/>
      </c>
      <c r="R79" s="13" t="str">
        <f t="shared" si="10"/>
        <v/>
      </c>
      <c r="S79" s="13" t="str">
        <f>IFERROR(IF(AND(P79="Male",B79="Einliðaleikur"),INDEX(Einl.kk!$A$3:$F$1041,MATCH(Skráningarblað!O79,Einl.kk!$D$3:$D$1041,0),6),IF(AND(P79="Male",B79="Tvíliðaleikur"),INDEX(Tvíl.kk!$A$3:$F$1054,MATCH(Skráningarblað!O79,Tvíl.kk!$D$3:$D$1054,0),6),IF(AND(P79="Male",B79="Tvenndarleikur"),INDEX(Tvennd.kk!$A$3:$F$1025,MATCH(Skráningarblað!O79,Tvennd.kk!$D$3:$D$1025,0),6),IF(AND(P79="Female",B79="Einliðaleikur"),INDEX(Einl.kvk!$A$3:$F$1004,MATCH(Skráningarblað!O79,Einl.kvk!$D$3:$D$1004,0),6),IF(AND(P79="Female",B79="Tvíliðaleikur"),INDEX(Tvíl.kvk!$A$3:$F$1008,MATCH(Skráningarblað!O79,Tvíl.kvk!$D$3:$D$1008,0),6),IF(AND(P79="Female",B79="Tvenndarleikur"),INDEX(Tvennd.kvk!$A$3:$F$1009,MATCH(Skráningarblað!O79,Tvennd.kvk!$D$3:$D$1009,0),6),"")))))),0)</f>
        <v/>
      </c>
      <c r="T79" s="13" t="str">
        <f>IFERROR(INDEX(Leikmannaskrá!$A$2:$E$612,MATCH(A79,Leikmannaskrá!$A$2:$A$612,0),5),"")</f>
        <v/>
      </c>
      <c r="U79" s="29" t="str">
        <f t="shared" si="11"/>
        <v/>
      </c>
    </row>
    <row r="80" spans="1:21" x14ac:dyDescent="0.35">
      <c r="A80" s="28"/>
      <c r="B80" s="28"/>
      <c r="C80" s="28"/>
      <c r="D80" s="28"/>
      <c r="E80" s="28"/>
      <c r="F80" s="13" t="str">
        <f>IFERROR(INDEX(Leikmannaskrá!$A$2:$D$1171,MATCH(A80,Leikmannaskrá!$A$2:$A$1175,0),2),"")</f>
        <v/>
      </c>
      <c r="G80" s="13" t="str">
        <f>IFERROR(INDEX(Leikmannaskrá!$A$2:$D$1171,MATCH(A80,Leikmannaskrá!$A$2:$A$1175,0),4),"")</f>
        <v/>
      </c>
      <c r="H80" s="13" t="str">
        <f>IFERROR(INDEX(Leikmannaskrá!$A$2:$D$1171,MATCH(A80,Leikmannaskrá!$A$2:$A$1175,0),3),"")</f>
        <v/>
      </c>
      <c r="I80" s="13" t="str">
        <f>IFERROR(IF(AND(G80="Male",B80="Einliðaleikur"),INDEX(Einl.kk!$A$3:$F$1041,MATCH(Skráningarblað!F80,Einl.kk!$D$3:$D$1041,0),2),IF(AND(G80="Male",B80="Tvíliðaleikur"),INDEX(Tvíl.kk!$A$3:$F$1054,MATCH(Skráningarblað!F80,Tvíl.kk!$D$3:$D$1054,0),2),IF(AND(G80="Male",B80="Tvenndarleikur"),INDEX(Tvennd.kk!$A$3:$F$1025,MATCH(Skráningarblað!F80,Tvennd.kk!$D$3:$D$1025,0),2),IF(AND(G80="Female",B80="Einliðaleikur"),INDEX(Einl.kvk!$A$3:$F$1004,MATCH(Skráningarblað!F80,Einl.kvk!$D$3:$D$1004,0),2),IF(AND(G80="Female",B80="Tvíliðaleikur"),INDEX(Tvíl.kvk!$A$3:$F$1008,MATCH(Skráningarblað!F80,Tvíl.kvk!$D$3:$D$1008,0),2),IF(AND(G80="Female",B80="Tvenndarleikur"),INDEX(Tvennd.kvk!$A$3:$F$1009,MATCH(Skráningarblað!F80,Tvennd.kvk!$D$3:$D$1009,0),2),"")))))),"2. Deild")</f>
        <v/>
      </c>
      <c r="J80" s="13" t="str">
        <f t="shared" si="6"/>
        <v/>
      </c>
      <c r="K80" s="13" t="str">
        <f t="shared" si="7"/>
        <v/>
      </c>
      <c r="L80" s="13">
        <f t="shared" si="8"/>
        <v>0</v>
      </c>
      <c r="M80" s="13" t="str">
        <f t="shared" si="9"/>
        <v xml:space="preserve"> -  </v>
      </c>
      <c r="N80" s="13" t="str">
        <f>IFERROR(IF(AND(G80="Male",B80="Einliðaleikur"),INDEX(Einl.kk!$A$3:$F$1041,MATCH(Skráningarblað!F80,Einl.kk!$D$3:$D$1041,0),6),IF(AND(G80="Male",B80="Tvíliðaleikur"),INDEX(Tvíl.kk!$A$3:$F$1054,MATCH(Skráningarblað!F80,Tvíl.kk!$D$3:$D$1054,0),6),IF(AND(G80="Male",B80="Tvenndarleikur"),INDEX(Tvennd.kk!$A$3:$F$1025,MATCH(Skráningarblað!F80,Tvennd.kk!$D$3:$D$1025,0),6),IF(AND(G80="Female",B80="Einliðaleikur"),INDEX(Einl.kvk!$A$3:$F$1004,MATCH(Skráningarblað!F80,Einl.kvk!$D$3:$D$1004,0),6),IF(AND(G80="Female",B80="Tvíliðaleikur"),INDEX(Tvíl.kvk!$A$3:$F$1008,MATCH(Skráningarblað!F80,Tvíl.kvk!$D$3:$D$1008,0),6),IF(AND(G80="Female",B80="Tvenndarleikur"),INDEX(Tvennd.kvk!$A$3:$F$1009,MATCH(Skráningarblað!F80,Tvennd.kvk!$D$3:$D$1009,0),6),"")))))),0)</f>
        <v/>
      </c>
      <c r="O80" s="13" t="str">
        <f>IFERROR(IF(F80="","",IF(AND(NOT(B80="Einliðaleikur"),D80=""),"Partner Wanted",INDEX(Leikmannaskrá!$A$2:$D$1171,MATCH(D80,Leikmannaskrá!$A$2:$A$1175,0),2))),"")</f>
        <v/>
      </c>
      <c r="P80" s="13" t="str">
        <f>IFERROR(INDEX(Leikmannaskrá!$A$2:$D$1171,MATCH(D80,Leikmannaskrá!$A$2:$A$1175,0),4),"")</f>
        <v/>
      </c>
      <c r="Q80" s="13" t="str">
        <f>IFERROR(IF(AND(P80="Male",B80="Einliðaleikur"),INDEX(Einl.kk!$A$3:$F$1041,MATCH(Skráningarblað!O80,Einl.kk!$D$3:$D$1041,0),2),IF(AND(P80="Male",B80="Tvíliðaleikur"),INDEX(Tvíl.kk!$A$3:$F$1054,MATCH(Skráningarblað!O80,Tvíl.kk!$D$3:$D$1054,0),2),IF(AND(P80="Male",B80="Tvenndarleikur"),INDEX(Tvennd.kk!$A$3:$F$1025,MATCH(Skráningarblað!O80,Tvennd.kk!$D$3:$D$1025,0),2),IF(AND(P80="Female",B80="Einliðaleikur"),INDEX(Einl.kvk!$A$3:$F$1004,MATCH(Skráningarblað!O80,Einl.kvk!$D$3:$D$1004,0),2),IF(AND(P80="Female",B80="Tvíliðaleikur"),INDEX(Tvíl.kvk!$A$3:$F$1008,MATCH(Skráningarblað!O80,Tvíl.kvk!$D$3:$D$1008,0),2),IF(AND(P80="Female",B80="Tvenndarleikur"),INDEX(Tvennd.kvk!$A$3:$F$1009,MATCH(Skráningarblað!O80,Tvennd.kvk!$D$3:$D$1009,0),2),"")))))),"2. Deild")</f>
        <v/>
      </c>
      <c r="R80" s="13" t="str">
        <f t="shared" si="10"/>
        <v/>
      </c>
      <c r="S80" s="13" t="str">
        <f>IFERROR(IF(AND(P80="Male",B80="Einliðaleikur"),INDEX(Einl.kk!$A$3:$F$1041,MATCH(Skráningarblað!O80,Einl.kk!$D$3:$D$1041,0),6),IF(AND(P80="Male",B80="Tvíliðaleikur"),INDEX(Tvíl.kk!$A$3:$F$1054,MATCH(Skráningarblað!O80,Tvíl.kk!$D$3:$D$1054,0),6),IF(AND(P80="Male",B80="Tvenndarleikur"),INDEX(Tvennd.kk!$A$3:$F$1025,MATCH(Skráningarblað!O80,Tvennd.kk!$D$3:$D$1025,0),6),IF(AND(P80="Female",B80="Einliðaleikur"),INDEX(Einl.kvk!$A$3:$F$1004,MATCH(Skráningarblað!O80,Einl.kvk!$D$3:$D$1004,0),6),IF(AND(P80="Female",B80="Tvíliðaleikur"),INDEX(Tvíl.kvk!$A$3:$F$1008,MATCH(Skráningarblað!O80,Tvíl.kvk!$D$3:$D$1008,0),6),IF(AND(P80="Female",B80="Tvenndarleikur"),INDEX(Tvennd.kvk!$A$3:$F$1009,MATCH(Skráningarblað!O80,Tvennd.kvk!$D$3:$D$1009,0),6),"")))))),0)</f>
        <v/>
      </c>
      <c r="T80" s="13" t="str">
        <f>IFERROR(INDEX(Leikmannaskrá!$A$2:$E$612,MATCH(A80,Leikmannaskrá!$A$2:$A$612,0),5),"")</f>
        <v/>
      </c>
      <c r="U80" s="29" t="str">
        <f t="shared" si="11"/>
        <v/>
      </c>
    </row>
    <row r="81" spans="1:21" x14ac:dyDescent="0.35">
      <c r="A81" s="28"/>
      <c r="B81" s="28"/>
      <c r="C81" s="28"/>
      <c r="D81" s="28"/>
      <c r="E81" s="28"/>
      <c r="F81" s="13" t="str">
        <f>IFERROR(INDEX(Leikmannaskrá!$A$2:$D$1171,MATCH(A81,Leikmannaskrá!$A$2:$A$1175,0),2),"")</f>
        <v/>
      </c>
      <c r="G81" s="13" t="str">
        <f>IFERROR(INDEX(Leikmannaskrá!$A$2:$D$1171,MATCH(A81,Leikmannaskrá!$A$2:$A$1175,0),4),"")</f>
        <v/>
      </c>
      <c r="H81" s="13" t="str">
        <f>IFERROR(INDEX(Leikmannaskrá!$A$2:$D$1171,MATCH(A81,Leikmannaskrá!$A$2:$A$1175,0),3),"")</f>
        <v/>
      </c>
      <c r="I81" s="13" t="str">
        <f>IFERROR(IF(AND(G81="Male",B81="Einliðaleikur"),INDEX(Einl.kk!$A$3:$F$1041,MATCH(Skráningarblað!F81,Einl.kk!$D$3:$D$1041,0),2),IF(AND(G81="Male",B81="Tvíliðaleikur"),INDEX(Tvíl.kk!$A$3:$F$1054,MATCH(Skráningarblað!F81,Tvíl.kk!$D$3:$D$1054,0),2),IF(AND(G81="Male",B81="Tvenndarleikur"),INDEX(Tvennd.kk!$A$3:$F$1025,MATCH(Skráningarblað!F81,Tvennd.kk!$D$3:$D$1025,0),2),IF(AND(G81="Female",B81="Einliðaleikur"),INDEX(Einl.kvk!$A$3:$F$1004,MATCH(Skráningarblað!F81,Einl.kvk!$D$3:$D$1004,0),2),IF(AND(G81="Female",B81="Tvíliðaleikur"),INDEX(Tvíl.kvk!$A$3:$F$1008,MATCH(Skráningarblað!F81,Tvíl.kvk!$D$3:$D$1008,0),2),IF(AND(G81="Female",B81="Tvenndarleikur"),INDEX(Tvennd.kvk!$A$3:$F$1009,MATCH(Skráningarblað!F81,Tvennd.kvk!$D$3:$D$1009,0),2),"")))))),"2. Deild")</f>
        <v/>
      </c>
      <c r="J81" s="13" t="str">
        <f t="shared" si="6"/>
        <v/>
      </c>
      <c r="K81" s="13" t="str">
        <f t="shared" si="7"/>
        <v/>
      </c>
      <c r="L81" s="13">
        <f t="shared" si="8"/>
        <v>0</v>
      </c>
      <c r="M81" s="13" t="str">
        <f t="shared" si="9"/>
        <v xml:space="preserve"> -  </v>
      </c>
      <c r="N81" s="13" t="str">
        <f>IFERROR(IF(AND(G81="Male",B81="Einliðaleikur"),INDEX(Einl.kk!$A$3:$F$1041,MATCH(Skráningarblað!F81,Einl.kk!$D$3:$D$1041,0),6),IF(AND(G81="Male",B81="Tvíliðaleikur"),INDEX(Tvíl.kk!$A$3:$F$1054,MATCH(Skráningarblað!F81,Tvíl.kk!$D$3:$D$1054,0),6),IF(AND(G81="Male",B81="Tvenndarleikur"),INDEX(Tvennd.kk!$A$3:$F$1025,MATCH(Skráningarblað!F81,Tvennd.kk!$D$3:$D$1025,0),6),IF(AND(G81="Female",B81="Einliðaleikur"),INDEX(Einl.kvk!$A$3:$F$1004,MATCH(Skráningarblað!F81,Einl.kvk!$D$3:$D$1004,0),6),IF(AND(G81="Female",B81="Tvíliðaleikur"),INDEX(Tvíl.kvk!$A$3:$F$1008,MATCH(Skráningarblað!F81,Tvíl.kvk!$D$3:$D$1008,0),6),IF(AND(G81="Female",B81="Tvenndarleikur"),INDEX(Tvennd.kvk!$A$3:$F$1009,MATCH(Skráningarblað!F81,Tvennd.kvk!$D$3:$D$1009,0),6),"")))))),0)</f>
        <v/>
      </c>
      <c r="O81" s="13" t="str">
        <f>IFERROR(IF(F81="","",IF(AND(NOT(B81="Einliðaleikur"),D81=""),"Partner Wanted",INDEX(Leikmannaskrá!$A$2:$D$1171,MATCH(D81,Leikmannaskrá!$A$2:$A$1175,0),2))),"")</f>
        <v/>
      </c>
      <c r="P81" s="13" t="str">
        <f>IFERROR(INDEX(Leikmannaskrá!$A$2:$D$1171,MATCH(D81,Leikmannaskrá!$A$2:$A$1175,0),4),"")</f>
        <v/>
      </c>
      <c r="Q81" s="13" t="str">
        <f>IFERROR(IF(AND(P81="Male",B81="Einliðaleikur"),INDEX(Einl.kk!$A$3:$F$1041,MATCH(Skráningarblað!O81,Einl.kk!$D$3:$D$1041,0),2),IF(AND(P81="Male",B81="Tvíliðaleikur"),INDEX(Tvíl.kk!$A$3:$F$1054,MATCH(Skráningarblað!O81,Tvíl.kk!$D$3:$D$1054,0),2),IF(AND(P81="Male",B81="Tvenndarleikur"),INDEX(Tvennd.kk!$A$3:$F$1025,MATCH(Skráningarblað!O81,Tvennd.kk!$D$3:$D$1025,0),2),IF(AND(P81="Female",B81="Einliðaleikur"),INDEX(Einl.kvk!$A$3:$F$1004,MATCH(Skráningarblað!O81,Einl.kvk!$D$3:$D$1004,0),2),IF(AND(P81="Female",B81="Tvíliðaleikur"),INDEX(Tvíl.kvk!$A$3:$F$1008,MATCH(Skráningarblað!O81,Tvíl.kvk!$D$3:$D$1008,0),2),IF(AND(P81="Female",B81="Tvenndarleikur"),INDEX(Tvennd.kvk!$A$3:$F$1009,MATCH(Skráningarblað!O81,Tvennd.kvk!$D$3:$D$1009,0),2),"")))))),"2. Deild")</f>
        <v/>
      </c>
      <c r="R81" s="13" t="str">
        <f t="shared" si="10"/>
        <v/>
      </c>
      <c r="S81" s="13" t="str">
        <f>IFERROR(IF(AND(P81="Male",B81="Einliðaleikur"),INDEX(Einl.kk!$A$3:$F$1041,MATCH(Skráningarblað!O81,Einl.kk!$D$3:$D$1041,0),6),IF(AND(P81="Male",B81="Tvíliðaleikur"),INDEX(Tvíl.kk!$A$3:$F$1054,MATCH(Skráningarblað!O81,Tvíl.kk!$D$3:$D$1054,0),6),IF(AND(P81="Male",B81="Tvenndarleikur"),INDEX(Tvennd.kk!$A$3:$F$1025,MATCH(Skráningarblað!O81,Tvennd.kk!$D$3:$D$1025,0),6),IF(AND(P81="Female",B81="Einliðaleikur"),INDEX(Einl.kvk!$A$3:$F$1004,MATCH(Skráningarblað!O81,Einl.kvk!$D$3:$D$1004,0),6),IF(AND(P81="Female",B81="Tvíliðaleikur"),INDEX(Tvíl.kvk!$A$3:$F$1008,MATCH(Skráningarblað!O81,Tvíl.kvk!$D$3:$D$1008,0),6),IF(AND(P81="Female",B81="Tvenndarleikur"),INDEX(Tvennd.kvk!$A$3:$F$1009,MATCH(Skráningarblað!O81,Tvennd.kvk!$D$3:$D$1009,0),6),"")))))),0)</f>
        <v/>
      </c>
      <c r="T81" s="13" t="str">
        <f>IFERROR(INDEX(Leikmannaskrá!$A$2:$E$612,MATCH(A81,Leikmannaskrá!$A$2:$A$612,0),5),"")</f>
        <v/>
      </c>
      <c r="U81" s="29" t="str">
        <f t="shared" si="11"/>
        <v/>
      </c>
    </row>
    <row r="82" spans="1:21" x14ac:dyDescent="0.35">
      <c r="A82" s="28"/>
      <c r="B82" s="28"/>
      <c r="C82" s="28"/>
      <c r="D82" s="28"/>
      <c r="E82" s="28"/>
      <c r="F82" s="13" t="str">
        <f>IFERROR(INDEX(Leikmannaskrá!$A$2:$D$1171,MATCH(A82,Leikmannaskrá!$A$2:$A$1175,0),2),"")</f>
        <v/>
      </c>
      <c r="G82" s="13" t="str">
        <f>IFERROR(INDEX(Leikmannaskrá!$A$2:$D$1171,MATCH(A82,Leikmannaskrá!$A$2:$A$1175,0),4),"")</f>
        <v/>
      </c>
      <c r="H82" s="13" t="str">
        <f>IFERROR(INDEX(Leikmannaskrá!$A$2:$D$1171,MATCH(A82,Leikmannaskrá!$A$2:$A$1175,0),3),"")</f>
        <v/>
      </c>
      <c r="I82" s="13" t="str">
        <f>IFERROR(IF(AND(G82="Male",B82="Einliðaleikur"),INDEX(Einl.kk!$A$3:$F$1041,MATCH(Skráningarblað!F82,Einl.kk!$D$3:$D$1041,0),2),IF(AND(G82="Male",B82="Tvíliðaleikur"),INDEX(Tvíl.kk!$A$3:$F$1054,MATCH(Skráningarblað!F82,Tvíl.kk!$D$3:$D$1054,0),2),IF(AND(G82="Male",B82="Tvenndarleikur"),INDEX(Tvennd.kk!$A$3:$F$1025,MATCH(Skráningarblað!F82,Tvennd.kk!$D$3:$D$1025,0),2),IF(AND(G82="Female",B82="Einliðaleikur"),INDEX(Einl.kvk!$A$3:$F$1004,MATCH(Skráningarblað!F82,Einl.kvk!$D$3:$D$1004,0),2),IF(AND(G82="Female",B82="Tvíliðaleikur"),INDEX(Tvíl.kvk!$A$3:$F$1008,MATCH(Skráningarblað!F82,Tvíl.kvk!$D$3:$D$1008,0),2),IF(AND(G82="Female",B82="Tvenndarleikur"),INDEX(Tvennd.kvk!$A$3:$F$1009,MATCH(Skráningarblað!F82,Tvennd.kvk!$D$3:$D$1009,0),2),"")))))),"2. Deild")</f>
        <v/>
      </c>
      <c r="J82" s="13" t="str">
        <f t="shared" si="6"/>
        <v/>
      </c>
      <c r="K82" s="13" t="str">
        <f t="shared" si="7"/>
        <v/>
      </c>
      <c r="L82" s="13">
        <f t="shared" si="8"/>
        <v>0</v>
      </c>
      <c r="M82" s="13" t="str">
        <f t="shared" si="9"/>
        <v xml:space="preserve"> -  </v>
      </c>
      <c r="N82" s="13" t="str">
        <f>IFERROR(IF(AND(G82="Male",B82="Einliðaleikur"),INDEX(Einl.kk!$A$3:$F$1041,MATCH(Skráningarblað!F82,Einl.kk!$D$3:$D$1041,0),6),IF(AND(G82="Male",B82="Tvíliðaleikur"),INDEX(Tvíl.kk!$A$3:$F$1054,MATCH(Skráningarblað!F82,Tvíl.kk!$D$3:$D$1054,0),6),IF(AND(G82="Male",B82="Tvenndarleikur"),INDEX(Tvennd.kk!$A$3:$F$1025,MATCH(Skráningarblað!F82,Tvennd.kk!$D$3:$D$1025,0),6),IF(AND(G82="Female",B82="Einliðaleikur"),INDEX(Einl.kvk!$A$3:$F$1004,MATCH(Skráningarblað!F82,Einl.kvk!$D$3:$D$1004,0),6),IF(AND(G82="Female",B82="Tvíliðaleikur"),INDEX(Tvíl.kvk!$A$3:$F$1008,MATCH(Skráningarblað!F82,Tvíl.kvk!$D$3:$D$1008,0),6),IF(AND(G82="Female",B82="Tvenndarleikur"),INDEX(Tvennd.kvk!$A$3:$F$1009,MATCH(Skráningarblað!F82,Tvennd.kvk!$D$3:$D$1009,0),6),"")))))),0)</f>
        <v/>
      </c>
      <c r="O82" s="13" t="str">
        <f>IFERROR(IF(F82="","",IF(AND(NOT(B82="Einliðaleikur"),D82=""),"Partner Wanted",INDEX(Leikmannaskrá!$A$2:$D$1171,MATCH(D82,Leikmannaskrá!$A$2:$A$1175,0),2))),"")</f>
        <v/>
      </c>
      <c r="P82" s="13" t="str">
        <f>IFERROR(INDEX(Leikmannaskrá!$A$2:$D$1171,MATCH(D82,Leikmannaskrá!$A$2:$A$1175,0),4),"")</f>
        <v/>
      </c>
      <c r="Q82" s="13" t="str">
        <f>IFERROR(IF(AND(P82="Male",B82="Einliðaleikur"),INDEX(Einl.kk!$A$3:$F$1041,MATCH(Skráningarblað!O82,Einl.kk!$D$3:$D$1041,0),2),IF(AND(P82="Male",B82="Tvíliðaleikur"),INDEX(Tvíl.kk!$A$3:$F$1054,MATCH(Skráningarblað!O82,Tvíl.kk!$D$3:$D$1054,0),2),IF(AND(P82="Male",B82="Tvenndarleikur"),INDEX(Tvennd.kk!$A$3:$F$1025,MATCH(Skráningarblað!O82,Tvennd.kk!$D$3:$D$1025,0),2),IF(AND(P82="Female",B82="Einliðaleikur"),INDEX(Einl.kvk!$A$3:$F$1004,MATCH(Skráningarblað!O82,Einl.kvk!$D$3:$D$1004,0),2),IF(AND(P82="Female",B82="Tvíliðaleikur"),INDEX(Tvíl.kvk!$A$3:$F$1008,MATCH(Skráningarblað!O82,Tvíl.kvk!$D$3:$D$1008,0),2),IF(AND(P82="Female",B82="Tvenndarleikur"),INDEX(Tvennd.kvk!$A$3:$F$1009,MATCH(Skráningarblað!O82,Tvennd.kvk!$D$3:$D$1009,0),2),"")))))),"2. Deild")</f>
        <v/>
      </c>
      <c r="R82" s="13" t="str">
        <f t="shared" si="10"/>
        <v/>
      </c>
      <c r="S82" s="13" t="str">
        <f>IFERROR(IF(AND(P82="Male",B82="Einliðaleikur"),INDEX(Einl.kk!$A$3:$F$1041,MATCH(Skráningarblað!O82,Einl.kk!$D$3:$D$1041,0),6),IF(AND(P82="Male",B82="Tvíliðaleikur"),INDEX(Tvíl.kk!$A$3:$F$1054,MATCH(Skráningarblað!O82,Tvíl.kk!$D$3:$D$1054,0),6),IF(AND(P82="Male",B82="Tvenndarleikur"),INDEX(Tvennd.kk!$A$3:$F$1025,MATCH(Skráningarblað!O82,Tvennd.kk!$D$3:$D$1025,0),6),IF(AND(P82="Female",B82="Einliðaleikur"),INDEX(Einl.kvk!$A$3:$F$1004,MATCH(Skráningarblað!O82,Einl.kvk!$D$3:$D$1004,0),6),IF(AND(P82="Female",B82="Tvíliðaleikur"),INDEX(Tvíl.kvk!$A$3:$F$1008,MATCH(Skráningarblað!O82,Tvíl.kvk!$D$3:$D$1008,0),6),IF(AND(P82="Female",B82="Tvenndarleikur"),INDEX(Tvennd.kvk!$A$3:$F$1009,MATCH(Skráningarblað!O82,Tvennd.kvk!$D$3:$D$1009,0),6),"")))))),0)</f>
        <v/>
      </c>
      <c r="T82" s="13" t="str">
        <f>IFERROR(INDEX(Leikmannaskrá!$A$2:$E$612,MATCH(A82,Leikmannaskrá!$A$2:$A$612,0),5),"")</f>
        <v/>
      </c>
      <c r="U82" s="29" t="str">
        <f t="shared" si="11"/>
        <v/>
      </c>
    </row>
    <row r="83" spans="1:21" x14ac:dyDescent="0.35">
      <c r="A83" s="28"/>
      <c r="B83" s="28"/>
      <c r="C83" s="28"/>
      <c r="D83" s="28"/>
      <c r="E83" s="28"/>
      <c r="F83" s="13" t="str">
        <f>IFERROR(INDEX(Leikmannaskrá!$A$2:$D$1171,MATCH(A83,Leikmannaskrá!$A$2:$A$1175,0),2),"")</f>
        <v/>
      </c>
      <c r="G83" s="13" t="str">
        <f>IFERROR(INDEX(Leikmannaskrá!$A$2:$D$1171,MATCH(A83,Leikmannaskrá!$A$2:$A$1175,0),4),"")</f>
        <v/>
      </c>
      <c r="H83" s="13" t="str">
        <f>IFERROR(INDEX(Leikmannaskrá!$A$2:$D$1171,MATCH(A83,Leikmannaskrá!$A$2:$A$1175,0),3),"")</f>
        <v/>
      </c>
      <c r="I83" s="13" t="str">
        <f>IFERROR(IF(AND(G83="Male",B83="Einliðaleikur"),INDEX(Einl.kk!$A$3:$F$1041,MATCH(Skráningarblað!F83,Einl.kk!$D$3:$D$1041,0),2),IF(AND(G83="Male",B83="Tvíliðaleikur"),INDEX(Tvíl.kk!$A$3:$F$1054,MATCH(Skráningarblað!F83,Tvíl.kk!$D$3:$D$1054,0),2),IF(AND(G83="Male",B83="Tvenndarleikur"),INDEX(Tvennd.kk!$A$3:$F$1025,MATCH(Skráningarblað!F83,Tvennd.kk!$D$3:$D$1025,0),2),IF(AND(G83="Female",B83="Einliðaleikur"),INDEX(Einl.kvk!$A$3:$F$1004,MATCH(Skráningarblað!F83,Einl.kvk!$D$3:$D$1004,0),2),IF(AND(G83="Female",B83="Tvíliðaleikur"),INDEX(Tvíl.kvk!$A$3:$F$1008,MATCH(Skráningarblað!F83,Tvíl.kvk!$D$3:$D$1008,0),2),IF(AND(G83="Female",B83="Tvenndarleikur"),INDEX(Tvennd.kvk!$A$3:$F$1009,MATCH(Skráningarblað!F83,Tvennd.kvk!$D$3:$D$1009,0),2),"")))))),"2. Deild")</f>
        <v/>
      </c>
      <c r="J83" s="13" t="str">
        <f t="shared" si="6"/>
        <v/>
      </c>
      <c r="K83" s="13" t="str">
        <f t="shared" si="7"/>
        <v/>
      </c>
      <c r="L83" s="13">
        <f t="shared" si="8"/>
        <v>0</v>
      </c>
      <c r="M83" s="13" t="str">
        <f t="shared" si="9"/>
        <v xml:space="preserve"> -  </v>
      </c>
      <c r="N83" s="13" t="str">
        <f>IFERROR(IF(AND(G83="Male",B83="Einliðaleikur"),INDEX(Einl.kk!$A$3:$F$1041,MATCH(Skráningarblað!F83,Einl.kk!$D$3:$D$1041,0),6),IF(AND(G83="Male",B83="Tvíliðaleikur"),INDEX(Tvíl.kk!$A$3:$F$1054,MATCH(Skráningarblað!F83,Tvíl.kk!$D$3:$D$1054,0),6),IF(AND(G83="Male",B83="Tvenndarleikur"),INDEX(Tvennd.kk!$A$3:$F$1025,MATCH(Skráningarblað!F83,Tvennd.kk!$D$3:$D$1025,0),6),IF(AND(G83="Female",B83="Einliðaleikur"),INDEX(Einl.kvk!$A$3:$F$1004,MATCH(Skráningarblað!F83,Einl.kvk!$D$3:$D$1004,0),6),IF(AND(G83="Female",B83="Tvíliðaleikur"),INDEX(Tvíl.kvk!$A$3:$F$1008,MATCH(Skráningarblað!F83,Tvíl.kvk!$D$3:$D$1008,0),6),IF(AND(G83="Female",B83="Tvenndarleikur"),INDEX(Tvennd.kvk!$A$3:$F$1009,MATCH(Skráningarblað!F83,Tvennd.kvk!$D$3:$D$1009,0),6),"")))))),0)</f>
        <v/>
      </c>
      <c r="O83" s="13" t="str">
        <f>IFERROR(IF(F83="","",IF(AND(NOT(B83="Einliðaleikur"),D83=""),"Partner Wanted",INDEX(Leikmannaskrá!$A$2:$D$1171,MATCH(D83,Leikmannaskrá!$A$2:$A$1175,0),2))),"")</f>
        <v/>
      </c>
      <c r="P83" s="13" t="str">
        <f>IFERROR(INDEX(Leikmannaskrá!$A$2:$D$1171,MATCH(D83,Leikmannaskrá!$A$2:$A$1175,0),4),"")</f>
        <v/>
      </c>
      <c r="Q83" s="13" t="str">
        <f>IFERROR(IF(AND(P83="Male",B83="Einliðaleikur"),INDEX(Einl.kk!$A$3:$F$1041,MATCH(Skráningarblað!O83,Einl.kk!$D$3:$D$1041,0),2),IF(AND(P83="Male",B83="Tvíliðaleikur"),INDEX(Tvíl.kk!$A$3:$F$1054,MATCH(Skráningarblað!O83,Tvíl.kk!$D$3:$D$1054,0),2),IF(AND(P83="Male",B83="Tvenndarleikur"),INDEX(Tvennd.kk!$A$3:$F$1025,MATCH(Skráningarblað!O83,Tvennd.kk!$D$3:$D$1025,0),2),IF(AND(P83="Female",B83="Einliðaleikur"),INDEX(Einl.kvk!$A$3:$F$1004,MATCH(Skráningarblað!O83,Einl.kvk!$D$3:$D$1004,0),2),IF(AND(P83="Female",B83="Tvíliðaleikur"),INDEX(Tvíl.kvk!$A$3:$F$1008,MATCH(Skráningarblað!O83,Tvíl.kvk!$D$3:$D$1008,0),2),IF(AND(P83="Female",B83="Tvenndarleikur"),INDEX(Tvennd.kvk!$A$3:$F$1009,MATCH(Skráningarblað!O83,Tvennd.kvk!$D$3:$D$1009,0),2),"")))))),"2. Deild")</f>
        <v/>
      </c>
      <c r="R83" s="13" t="str">
        <f t="shared" si="10"/>
        <v/>
      </c>
      <c r="S83" s="13" t="str">
        <f>IFERROR(IF(AND(P83="Male",B83="Einliðaleikur"),INDEX(Einl.kk!$A$3:$F$1041,MATCH(Skráningarblað!O83,Einl.kk!$D$3:$D$1041,0),6),IF(AND(P83="Male",B83="Tvíliðaleikur"),INDEX(Tvíl.kk!$A$3:$F$1054,MATCH(Skráningarblað!O83,Tvíl.kk!$D$3:$D$1054,0),6),IF(AND(P83="Male",B83="Tvenndarleikur"),INDEX(Tvennd.kk!$A$3:$F$1025,MATCH(Skráningarblað!O83,Tvennd.kk!$D$3:$D$1025,0),6),IF(AND(P83="Female",B83="Einliðaleikur"),INDEX(Einl.kvk!$A$3:$F$1004,MATCH(Skráningarblað!O83,Einl.kvk!$D$3:$D$1004,0),6),IF(AND(P83="Female",B83="Tvíliðaleikur"),INDEX(Tvíl.kvk!$A$3:$F$1008,MATCH(Skráningarblað!O83,Tvíl.kvk!$D$3:$D$1008,0),6),IF(AND(P83="Female",B83="Tvenndarleikur"),INDEX(Tvennd.kvk!$A$3:$F$1009,MATCH(Skráningarblað!O83,Tvennd.kvk!$D$3:$D$1009,0),6),"")))))),0)</f>
        <v/>
      </c>
      <c r="T83" s="13" t="str">
        <f>IFERROR(INDEX(Leikmannaskrá!$A$2:$E$612,MATCH(A83,Leikmannaskrá!$A$2:$A$612,0),5),"")</f>
        <v/>
      </c>
      <c r="U83" s="29" t="str">
        <f t="shared" si="11"/>
        <v/>
      </c>
    </row>
    <row r="84" spans="1:21" x14ac:dyDescent="0.35">
      <c r="A84" s="28"/>
      <c r="B84" s="28"/>
      <c r="C84" s="28"/>
      <c r="D84" s="28"/>
      <c r="E84" s="28"/>
      <c r="F84" s="13" t="str">
        <f>IFERROR(INDEX(Leikmannaskrá!$A$2:$D$1171,MATCH(A84,Leikmannaskrá!$A$2:$A$1175,0),2),"")</f>
        <v/>
      </c>
      <c r="G84" s="13" t="str">
        <f>IFERROR(INDEX(Leikmannaskrá!$A$2:$D$1171,MATCH(A84,Leikmannaskrá!$A$2:$A$1175,0),4),"")</f>
        <v/>
      </c>
      <c r="H84" s="13" t="str">
        <f>IFERROR(INDEX(Leikmannaskrá!$A$2:$D$1171,MATCH(A84,Leikmannaskrá!$A$2:$A$1175,0),3),"")</f>
        <v/>
      </c>
      <c r="I84" s="13" t="str">
        <f>IFERROR(IF(AND(G84="Male",B84="Einliðaleikur"),INDEX(Einl.kk!$A$3:$F$1041,MATCH(Skráningarblað!F84,Einl.kk!$D$3:$D$1041,0),2),IF(AND(G84="Male",B84="Tvíliðaleikur"),INDEX(Tvíl.kk!$A$3:$F$1054,MATCH(Skráningarblað!F84,Tvíl.kk!$D$3:$D$1054,0),2),IF(AND(G84="Male",B84="Tvenndarleikur"),INDEX(Tvennd.kk!$A$3:$F$1025,MATCH(Skráningarblað!F84,Tvennd.kk!$D$3:$D$1025,0),2),IF(AND(G84="Female",B84="Einliðaleikur"),INDEX(Einl.kvk!$A$3:$F$1004,MATCH(Skráningarblað!F84,Einl.kvk!$D$3:$D$1004,0),2),IF(AND(G84="Female",B84="Tvíliðaleikur"),INDEX(Tvíl.kvk!$A$3:$F$1008,MATCH(Skráningarblað!F84,Tvíl.kvk!$D$3:$D$1008,0),2),IF(AND(G84="Female",B84="Tvenndarleikur"),INDEX(Tvennd.kvk!$A$3:$F$1009,MATCH(Skráningarblað!F84,Tvennd.kvk!$D$3:$D$1009,0),2),"")))))),"2. Deild")</f>
        <v/>
      </c>
      <c r="J84" s="13" t="str">
        <f t="shared" si="6"/>
        <v/>
      </c>
      <c r="K84" s="13" t="str">
        <f t="shared" si="7"/>
        <v/>
      </c>
      <c r="L84" s="13">
        <f t="shared" si="8"/>
        <v>0</v>
      </c>
      <c r="M84" s="13" t="str">
        <f t="shared" si="9"/>
        <v xml:space="preserve"> -  </v>
      </c>
      <c r="N84" s="13" t="str">
        <f>IFERROR(IF(AND(G84="Male",B84="Einliðaleikur"),INDEX(Einl.kk!$A$3:$F$1041,MATCH(Skráningarblað!F84,Einl.kk!$D$3:$D$1041,0),6),IF(AND(G84="Male",B84="Tvíliðaleikur"),INDEX(Tvíl.kk!$A$3:$F$1054,MATCH(Skráningarblað!F84,Tvíl.kk!$D$3:$D$1054,0),6),IF(AND(G84="Male",B84="Tvenndarleikur"),INDEX(Tvennd.kk!$A$3:$F$1025,MATCH(Skráningarblað!F84,Tvennd.kk!$D$3:$D$1025,0),6),IF(AND(G84="Female",B84="Einliðaleikur"),INDEX(Einl.kvk!$A$3:$F$1004,MATCH(Skráningarblað!F84,Einl.kvk!$D$3:$D$1004,0),6),IF(AND(G84="Female",B84="Tvíliðaleikur"),INDEX(Tvíl.kvk!$A$3:$F$1008,MATCH(Skráningarblað!F84,Tvíl.kvk!$D$3:$D$1008,0),6),IF(AND(G84="Female",B84="Tvenndarleikur"),INDEX(Tvennd.kvk!$A$3:$F$1009,MATCH(Skráningarblað!F84,Tvennd.kvk!$D$3:$D$1009,0),6),"")))))),0)</f>
        <v/>
      </c>
      <c r="O84" s="13" t="str">
        <f>IFERROR(IF(F84="","",IF(AND(NOT(B84="Einliðaleikur"),D84=""),"Partner Wanted",INDEX(Leikmannaskrá!$A$2:$D$1171,MATCH(D84,Leikmannaskrá!$A$2:$A$1175,0),2))),"")</f>
        <v/>
      </c>
      <c r="P84" s="13" t="str">
        <f>IFERROR(INDEX(Leikmannaskrá!$A$2:$D$1171,MATCH(D84,Leikmannaskrá!$A$2:$A$1175,0),4),"")</f>
        <v/>
      </c>
      <c r="Q84" s="13" t="str">
        <f>IFERROR(IF(AND(P84="Male",B84="Einliðaleikur"),INDEX(Einl.kk!$A$3:$F$1041,MATCH(Skráningarblað!O84,Einl.kk!$D$3:$D$1041,0),2),IF(AND(P84="Male",B84="Tvíliðaleikur"),INDEX(Tvíl.kk!$A$3:$F$1054,MATCH(Skráningarblað!O84,Tvíl.kk!$D$3:$D$1054,0),2),IF(AND(P84="Male",B84="Tvenndarleikur"),INDEX(Tvennd.kk!$A$3:$F$1025,MATCH(Skráningarblað!O84,Tvennd.kk!$D$3:$D$1025,0),2),IF(AND(P84="Female",B84="Einliðaleikur"),INDEX(Einl.kvk!$A$3:$F$1004,MATCH(Skráningarblað!O84,Einl.kvk!$D$3:$D$1004,0),2),IF(AND(P84="Female",B84="Tvíliðaleikur"),INDEX(Tvíl.kvk!$A$3:$F$1008,MATCH(Skráningarblað!O84,Tvíl.kvk!$D$3:$D$1008,0),2),IF(AND(P84="Female",B84="Tvenndarleikur"),INDEX(Tvennd.kvk!$A$3:$F$1009,MATCH(Skráningarblað!O84,Tvennd.kvk!$D$3:$D$1009,0),2),"")))))),"2. Deild")</f>
        <v/>
      </c>
      <c r="R84" s="13" t="str">
        <f t="shared" si="10"/>
        <v/>
      </c>
      <c r="S84" s="13" t="str">
        <f>IFERROR(IF(AND(P84="Male",B84="Einliðaleikur"),INDEX(Einl.kk!$A$3:$F$1041,MATCH(Skráningarblað!O84,Einl.kk!$D$3:$D$1041,0),6),IF(AND(P84="Male",B84="Tvíliðaleikur"),INDEX(Tvíl.kk!$A$3:$F$1054,MATCH(Skráningarblað!O84,Tvíl.kk!$D$3:$D$1054,0),6),IF(AND(P84="Male",B84="Tvenndarleikur"),INDEX(Tvennd.kk!$A$3:$F$1025,MATCH(Skráningarblað!O84,Tvennd.kk!$D$3:$D$1025,0),6),IF(AND(P84="Female",B84="Einliðaleikur"),INDEX(Einl.kvk!$A$3:$F$1004,MATCH(Skráningarblað!O84,Einl.kvk!$D$3:$D$1004,0),6),IF(AND(P84="Female",B84="Tvíliðaleikur"),INDEX(Tvíl.kvk!$A$3:$F$1008,MATCH(Skráningarblað!O84,Tvíl.kvk!$D$3:$D$1008,0),6),IF(AND(P84="Female",B84="Tvenndarleikur"),INDEX(Tvennd.kvk!$A$3:$F$1009,MATCH(Skráningarblað!O84,Tvennd.kvk!$D$3:$D$1009,0),6),"")))))),0)</f>
        <v/>
      </c>
      <c r="T84" s="13" t="str">
        <f>IFERROR(INDEX(Leikmannaskrá!$A$2:$E$612,MATCH(A84,Leikmannaskrá!$A$2:$A$612,0),5),"")</f>
        <v/>
      </c>
      <c r="U84" s="29" t="str">
        <f t="shared" si="11"/>
        <v/>
      </c>
    </row>
    <row r="85" spans="1:21" x14ac:dyDescent="0.35">
      <c r="A85" s="28"/>
      <c r="B85" s="28"/>
      <c r="C85" s="28"/>
      <c r="D85" s="28"/>
      <c r="E85" s="28"/>
      <c r="F85" s="13" t="str">
        <f>IFERROR(INDEX(Leikmannaskrá!$A$2:$D$1171,MATCH(A85,Leikmannaskrá!$A$2:$A$1175,0),2),"")</f>
        <v/>
      </c>
      <c r="G85" s="13" t="str">
        <f>IFERROR(INDEX(Leikmannaskrá!$A$2:$D$1171,MATCH(A85,Leikmannaskrá!$A$2:$A$1175,0),4),"")</f>
        <v/>
      </c>
      <c r="H85" s="13" t="str">
        <f>IFERROR(INDEX(Leikmannaskrá!$A$2:$D$1171,MATCH(A85,Leikmannaskrá!$A$2:$A$1175,0),3),"")</f>
        <v/>
      </c>
      <c r="I85" s="13" t="str">
        <f>IFERROR(IF(AND(G85="Male",B85="Einliðaleikur"),INDEX(Einl.kk!$A$3:$F$1041,MATCH(Skráningarblað!F85,Einl.kk!$D$3:$D$1041,0),2),IF(AND(G85="Male",B85="Tvíliðaleikur"),INDEX(Tvíl.kk!$A$3:$F$1054,MATCH(Skráningarblað!F85,Tvíl.kk!$D$3:$D$1054,0),2),IF(AND(G85="Male",B85="Tvenndarleikur"),INDEX(Tvennd.kk!$A$3:$F$1025,MATCH(Skráningarblað!F85,Tvennd.kk!$D$3:$D$1025,0),2),IF(AND(G85="Female",B85="Einliðaleikur"),INDEX(Einl.kvk!$A$3:$F$1004,MATCH(Skráningarblað!F85,Einl.kvk!$D$3:$D$1004,0),2),IF(AND(G85="Female",B85="Tvíliðaleikur"),INDEX(Tvíl.kvk!$A$3:$F$1008,MATCH(Skráningarblað!F85,Tvíl.kvk!$D$3:$D$1008,0),2),IF(AND(G85="Female",B85="Tvenndarleikur"),INDEX(Tvennd.kvk!$A$3:$F$1009,MATCH(Skráningarblað!F85,Tvennd.kvk!$D$3:$D$1009,0),2),"")))))),"2. Deild")</f>
        <v/>
      </c>
      <c r="J85" s="13" t="str">
        <f t="shared" si="6"/>
        <v/>
      </c>
      <c r="K85" s="13" t="str">
        <f t="shared" si="7"/>
        <v/>
      </c>
      <c r="L85" s="13">
        <f t="shared" si="8"/>
        <v>0</v>
      </c>
      <c r="M85" s="13" t="str">
        <f t="shared" si="9"/>
        <v xml:space="preserve"> -  </v>
      </c>
      <c r="N85" s="13" t="str">
        <f>IFERROR(IF(AND(G85="Male",B85="Einliðaleikur"),INDEX(Einl.kk!$A$3:$F$1041,MATCH(Skráningarblað!F85,Einl.kk!$D$3:$D$1041,0),6),IF(AND(G85="Male",B85="Tvíliðaleikur"),INDEX(Tvíl.kk!$A$3:$F$1054,MATCH(Skráningarblað!F85,Tvíl.kk!$D$3:$D$1054,0),6),IF(AND(G85="Male",B85="Tvenndarleikur"),INDEX(Tvennd.kk!$A$3:$F$1025,MATCH(Skráningarblað!F85,Tvennd.kk!$D$3:$D$1025,0),6),IF(AND(G85="Female",B85="Einliðaleikur"),INDEX(Einl.kvk!$A$3:$F$1004,MATCH(Skráningarblað!F85,Einl.kvk!$D$3:$D$1004,0),6),IF(AND(G85="Female",B85="Tvíliðaleikur"),INDEX(Tvíl.kvk!$A$3:$F$1008,MATCH(Skráningarblað!F85,Tvíl.kvk!$D$3:$D$1008,0),6),IF(AND(G85="Female",B85="Tvenndarleikur"),INDEX(Tvennd.kvk!$A$3:$F$1009,MATCH(Skráningarblað!F85,Tvennd.kvk!$D$3:$D$1009,0),6),"")))))),0)</f>
        <v/>
      </c>
      <c r="O85" s="13" t="str">
        <f>IFERROR(IF(F85="","",IF(AND(NOT(B85="Einliðaleikur"),D85=""),"Partner Wanted",INDEX(Leikmannaskrá!$A$2:$D$1171,MATCH(D85,Leikmannaskrá!$A$2:$A$1175,0),2))),"")</f>
        <v/>
      </c>
      <c r="P85" s="13" t="str">
        <f>IFERROR(INDEX(Leikmannaskrá!$A$2:$D$1171,MATCH(D85,Leikmannaskrá!$A$2:$A$1175,0),4),"")</f>
        <v/>
      </c>
      <c r="Q85" s="13" t="str">
        <f>IFERROR(IF(AND(P85="Male",B85="Einliðaleikur"),INDEX(Einl.kk!$A$3:$F$1041,MATCH(Skráningarblað!O85,Einl.kk!$D$3:$D$1041,0),2),IF(AND(P85="Male",B85="Tvíliðaleikur"),INDEX(Tvíl.kk!$A$3:$F$1054,MATCH(Skráningarblað!O85,Tvíl.kk!$D$3:$D$1054,0),2),IF(AND(P85="Male",B85="Tvenndarleikur"),INDEX(Tvennd.kk!$A$3:$F$1025,MATCH(Skráningarblað!O85,Tvennd.kk!$D$3:$D$1025,0),2),IF(AND(P85="Female",B85="Einliðaleikur"),INDEX(Einl.kvk!$A$3:$F$1004,MATCH(Skráningarblað!O85,Einl.kvk!$D$3:$D$1004,0),2),IF(AND(P85="Female",B85="Tvíliðaleikur"),INDEX(Tvíl.kvk!$A$3:$F$1008,MATCH(Skráningarblað!O85,Tvíl.kvk!$D$3:$D$1008,0),2),IF(AND(P85="Female",B85="Tvenndarleikur"),INDEX(Tvennd.kvk!$A$3:$F$1009,MATCH(Skráningarblað!O85,Tvennd.kvk!$D$3:$D$1009,0),2),"")))))),"2. Deild")</f>
        <v/>
      </c>
      <c r="R85" s="13" t="str">
        <f t="shared" si="10"/>
        <v/>
      </c>
      <c r="S85" s="13" t="str">
        <f>IFERROR(IF(AND(P85="Male",B85="Einliðaleikur"),INDEX(Einl.kk!$A$3:$F$1041,MATCH(Skráningarblað!O85,Einl.kk!$D$3:$D$1041,0),6),IF(AND(P85="Male",B85="Tvíliðaleikur"),INDEX(Tvíl.kk!$A$3:$F$1054,MATCH(Skráningarblað!O85,Tvíl.kk!$D$3:$D$1054,0),6),IF(AND(P85="Male",B85="Tvenndarleikur"),INDEX(Tvennd.kk!$A$3:$F$1025,MATCH(Skráningarblað!O85,Tvennd.kk!$D$3:$D$1025,0),6),IF(AND(P85="Female",B85="Einliðaleikur"),INDEX(Einl.kvk!$A$3:$F$1004,MATCH(Skráningarblað!O85,Einl.kvk!$D$3:$D$1004,0),6),IF(AND(P85="Female",B85="Tvíliðaleikur"),INDEX(Tvíl.kvk!$A$3:$F$1008,MATCH(Skráningarblað!O85,Tvíl.kvk!$D$3:$D$1008,0),6),IF(AND(P85="Female",B85="Tvenndarleikur"),INDEX(Tvennd.kvk!$A$3:$F$1009,MATCH(Skráningarblað!O85,Tvennd.kvk!$D$3:$D$1009,0),6),"")))))),0)</f>
        <v/>
      </c>
      <c r="T85" s="13" t="str">
        <f>IFERROR(INDEX(Leikmannaskrá!$A$2:$E$612,MATCH(A85,Leikmannaskrá!$A$2:$A$612,0),5),"")</f>
        <v/>
      </c>
      <c r="U85" s="29" t="str">
        <f t="shared" si="11"/>
        <v/>
      </c>
    </row>
    <row r="86" spans="1:21" x14ac:dyDescent="0.35">
      <c r="A86" s="28"/>
      <c r="B86" s="28"/>
      <c r="C86" s="28"/>
      <c r="D86" s="28"/>
      <c r="E86" s="28"/>
      <c r="F86" s="13" t="str">
        <f>IFERROR(INDEX(Leikmannaskrá!$A$2:$D$1171,MATCH(A86,Leikmannaskrá!$A$2:$A$1175,0),2),"")</f>
        <v/>
      </c>
      <c r="G86" s="13" t="str">
        <f>IFERROR(INDEX(Leikmannaskrá!$A$2:$D$1171,MATCH(A86,Leikmannaskrá!$A$2:$A$1175,0),4),"")</f>
        <v/>
      </c>
      <c r="H86" s="13" t="str">
        <f>IFERROR(INDEX(Leikmannaskrá!$A$2:$D$1171,MATCH(A86,Leikmannaskrá!$A$2:$A$1175,0),3),"")</f>
        <v/>
      </c>
      <c r="I86" s="13" t="str">
        <f>IFERROR(IF(AND(G86="Male",B86="Einliðaleikur"),INDEX(Einl.kk!$A$3:$F$1041,MATCH(Skráningarblað!F86,Einl.kk!$D$3:$D$1041,0),2),IF(AND(G86="Male",B86="Tvíliðaleikur"),INDEX(Tvíl.kk!$A$3:$F$1054,MATCH(Skráningarblað!F86,Tvíl.kk!$D$3:$D$1054,0),2),IF(AND(G86="Male",B86="Tvenndarleikur"),INDEX(Tvennd.kk!$A$3:$F$1025,MATCH(Skráningarblað!F86,Tvennd.kk!$D$3:$D$1025,0),2),IF(AND(G86="Female",B86="Einliðaleikur"),INDEX(Einl.kvk!$A$3:$F$1004,MATCH(Skráningarblað!F86,Einl.kvk!$D$3:$D$1004,0),2),IF(AND(G86="Female",B86="Tvíliðaleikur"),INDEX(Tvíl.kvk!$A$3:$F$1008,MATCH(Skráningarblað!F86,Tvíl.kvk!$D$3:$D$1008,0),2),IF(AND(G86="Female",B86="Tvenndarleikur"),INDEX(Tvennd.kvk!$A$3:$F$1009,MATCH(Skráningarblað!F86,Tvennd.kvk!$D$3:$D$1009,0),2),"")))))),"2. Deild")</f>
        <v/>
      </c>
      <c r="J86" s="13" t="str">
        <f t="shared" si="6"/>
        <v/>
      </c>
      <c r="K86" s="13" t="str">
        <f t="shared" si="7"/>
        <v/>
      </c>
      <c r="L86" s="13">
        <f t="shared" si="8"/>
        <v>0</v>
      </c>
      <c r="M86" s="13" t="str">
        <f t="shared" si="9"/>
        <v xml:space="preserve"> -  </v>
      </c>
      <c r="N86" s="13" t="str">
        <f>IFERROR(IF(AND(G86="Male",B86="Einliðaleikur"),INDEX(Einl.kk!$A$3:$F$1041,MATCH(Skráningarblað!F86,Einl.kk!$D$3:$D$1041,0),6),IF(AND(G86="Male",B86="Tvíliðaleikur"),INDEX(Tvíl.kk!$A$3:$F$1054,MATCH(Skráningarblað!F86,Tvíl.kk!$D$3:$D$1054,0),6),IF(AND(G86="Male",B86="Tvenndarleikur"),INDEX(Tvennd.kk!$A$3:$F$1025,MATCH(Skráningarblað!F86,Tvennd.kk!$D$3:$D$1025,0),6),IF(AND(G86="Female",B86="Einliðaleikur"),INDEX(Einl.kvk!$A$3:$F$1004,MATCH(Skráningarblað!F86,Einl.kvk!$D$3:$D$1004,0),6),IF(AND(G86="Female",B86="Tvíliðaleikur"),INDEX(Tvíl.kvk!$A$3:$F$1008,MATCH(Skráningarblað!F86,Tvíl.kvk!$D$3:$D$1008,0),6),IF(AND(G86="Female",B86="Tvenndarleikur"),INDEX(Tvennd.kvk!$A$3:$F$1009,MATCH(Skráningarblað!F86,Tvennd.kvk!$D$3:$D$1009,0),6),"")))))),0)</f>
        <v/>
      </c>
      <c r="O86" s="13" t="str">
        <f>IFERROR(IF(F86="","",IF(AND(NOT(B86="Einliðaleikur"),D86=""),"Partner Wanted",INDEX(Leikmannaskrá!$A$2:$D$1171,MATCH(D86,Leikmannaskrá!$A$2:$A$1175,0),2))),"")</f>
        <v/>
      </c>
      <c r="P86" s="13" t="str">
        <f>IFERROR(INDEX(Leikmannaskrá!$A$2:$D$1171,MATCH(D86,Leikmannaskrá!$A$2:$A$1175,0),4),"")</f>
        <v/>
      </c>
      <c r="Q86" s="13" t="str">
        <f>IFERROR(IF(AND(P86="Male",B86="Einliðaleikur"),INDEX(Einl.kk!$A$3:$F$1041,MATCH(Skráningarblað!O86,Einl.kk!$D$3:$D$1041,0),2),IF(AND(P86="Male",B86="Tvíliðaleikur"),INDEX(Tvíl.kk!$A$3:$F$1054,MATCH(Skráningarblað!O86,Tvíl.kk!$D$3:$D$1054,0),2),IF(AND(P86="Male",B86="Tvenndarleikur"),INDEX(Tvennd.kk!$A$3:$F$1025,MATCH(Skráningarblað!O86,Tvennd.kk!$D$3:$D$1025,0),2),IF(AND(P86="Female",B86="Einliðaleikur"),INDEX(Einl.kvk!$A$3:$F$1004,MATCH(Skráningarblað!O86,Einl.kvk!$D$3:$D$1004,0),2),IF(AND(P86="Female",B86="Tvíliðaleikur"),INDEX(Tvíl.kvk!$A$3:$F$1008,MATCH(Skráningarblað!O86,Tvíl.kvk!$D$3:$D$1008,0),2),IF(AND(P86="Female",B86="Tvenndarleikur"),INDEX(Tvennd.kvk!$A$3:$F$1009,MATCH(Skráningarblað!O86,Tvennd.kvk!$D$3:$D$1009,0),2),"")))))),"2. Deild")</f>
        <v/>
      </c>
      <c r="R86" s="13" t="str">
        <f t="shared" si="10"/>
        <v/>
      </c>
      <c r="S86" s="13" t="str">
        <f>IFERROR(IF(AND(P86="Male",B86="Einliðaleikur"),INDEX(Einl.kk!$A$3:$F$1041,MATCH(Skráningarblað!O86,Einl.kk!$D$3:$D$1041,0),6),IF(AND(P86="Male",B86="Tvíliðaleikur"),INDEX(Tvíl.kk!$A$3:$F$1054,MATCH(Skráningarblað!O86,Tvíl.kk!$D$3:$D$1054,0),6),IF(AND(P86="Male",B86="Tvenndarleikur"),INDEX(Tvennd.kk!$A$3:$F$1025,MATCH(Skráningarblað!O86,Tvennd.kk!$D$3:$D$1025,0),6),IF(AND(P86="Female",B86="Einliðaleikur"),INDEX(Einl.kvk!$A$3:$F$1004,MATCH(Skráningarblað!O86,Einl.kvk!$D$3:$D$1004,0),6),IF(AND(P86="Female",B86="Tvíliðaleikur"),INDEX(Tvíl.kvk!$A$3:$F$1008,MATCH(Skráningarblað!O86,Tvíl.kvk!$D$3:$D$1008,0),6),IF(AND(P86="Female",B86="Tvenndarleikur"),INDEX(Tvennd.kvk!$A$3:$F$1009,MATCH(Skráningarblað!O86,Tvennd.kvk!$D$3:$D$1009,0),6),"")))))),0)</f>
        <v/>
      </c>
      <c r="T86" s="13" t="str">
        <f>IFERROR(INDEX(Leikmannaskrá!$A$2:$E$612,MATCH(A86,Leikmannaskrá!$A$2:$A$612,0),5),"")</f>
        <v/>
      </c>
      <c r="U86" s="29" t="str">
        <f t="shared" si="11"/>
        <v/>
      </c>
    </row>
    <row r="87" spans="1:21" x14ac:dyDescent="0.35">
      <c r="A87" s="28"/>
      <c r="B87" s="28"/>
      <c r="C87" s="28"/>
      <c r="D87" s="28"/>
      <c r="E87" s="28"/>
      <c r="F87" s="13" t="str">
        <f>IFERROR(INDEX(Leikmannaskrá!$A$2:$D$1171,MATCH(A87,Leikmannaskrá!$A$2:$A$1175,0),2),"")</f>
        <v/>
      </c>
      <c r="G87" s="13" t="str">
        <f>IFERROR(INDEX(Leikmannaskrá!$A$2:$D$1171,MATCH(A87,Leikmannaskrá!$A$2:$A$1175,0),4),"")</f>
        <v/>
      </c>
      <c r="H87" s="13" t="str">
        <f>IFERROR(INDEX(Leikmannaskrá!$A$2:$D$1171,MATCH(A87,Leikmannaskrá!$A$2:$A$1175,0),3),"")</f>
        <v/>
      </c>
      <c r="I87" s="13" t="str">
        <f>IFERROR(IF(AND(G87="Male",B87="Einliðaleikur"),INDEX(Einl.kk!$A$3:$F$1041,MATCH(Skráningarblað!F87,Einl.kk!$D$3:$D$1041,0),2),IF(AND(G87="Male",B87="Tvíliðaleikur"),INDEX(Tvíl.kk!$A$3:$F$1054,MATCH(Skráningarblað!F87,Tvíl.kk!$D$3:$D$1054,0),2),IF(AND(G87="Male",B87="Tvenndarleikur"),INDEX(Tvennd.kk!$A$3:$F$1025,MATCH(Skráningarblað!F87,Tvennd.kk!$D$3:$D$1025,0),2),IF(AND(G87="Female",B87="Einliðaleikur"),INDEX(Einl.kvk!$A$3:$F$1004,MATCH(Skráningarblað!F87,Einl.kvk!$D$3:$D$1004,0),2),IF(AND(G87="Female",B87="Tvíliðaleikur"),INDEX(Tvíl.kvk!$A$3:$F$1008,MATCH(Skráningarblað!F87,Tvíl.kvk!$D$3:$D$1008,0),2),IF(AND(G87="Female",B87="Tvenndarleikur"),INDEX(Tvennd.kvk!$A$3:$F$1009,MATCH(Skráningarblað!F87,Tvennd.kvk!$D$3:$D$1009,0),2),"")))))),"2. Deild")</f>
        <v/>
      </c>
      <c r="J87" s="13" t="str">
        <f t="shared" si="6"/>
        <v/>
      </c>
      <c r="K87" s="13" t="str">
        <f t="shared" si="7"/>
        <v/>
      </c>
      <c r="L87" s="13">
        <f t="shared" si="8"/>
        <v>0</v>
      </c>
      <c r="M87" s="13" t="str">
        <f t="shared" si="9"/>
        <v xml:space="preserve"> -  </v>
      </c>
      <c r="N87" s="13" t="str">
        <f>IFERROR(IF(AND(G87="Male",B87="Einliðaleikur"),INDEX(Einl.kk!$A$3:$F$1041,MATCH(Skráningarblað!F87,Einl.kk!$D$3:$D$1041,0),6),IF(AND(G87="Male",B87="Tvíliðaleikur"),INDEX(Tvíl.kk!$A$3:$F$1054,MATCH(Skráningarblað!F87,Tvíl.kk!$D$3:$D$1054,0),6),IF(AND(G87="Male",B87="Tvenndarleikur"),INDEX(Tvennd.kk!$A$3:$F$1025,MATCH(Skráningarblað!F87,Tvennd.kk!$D$3:$D$1025,0),6),IF(AND(G87="Female",B87="Einliðaleikur"),INDEX(Einl.kvk!$A$3:$F$1004,MATCH(Skráningarblað!F87,Einl.kvk!$D$3:$D$1004,0),6),IF(AND(G87="Female",B87="Tvíliðaleikur"),INDEX(Tvíl.kvk!$A$3:$F$1008,MATCH(Skráningarblað!F87,Tvíl.kvk!$D$3:$D$1008,0),6),IF(AND(G87="Female",B87="Tvenndarleikur"),INDEX(Tvennd.kvk!$A$3:$F$1009,MATCH(Skráningarblað!F87,Tvennd.kvk!$D$3:$D$1009,0),6),"")))))),0)</f>
        <v/>
      </c>
      <c r="O87" s="13" t="str">
        <f>IFERROR(IF(F87="","",IF(AND(NOT(B87="Einliðaleikur"),D87=""),"Partner Wanted",INDEX(Leikmannaskrá!$A$2:$D$1171,MATCH(D87,Leikmannaskrá!$A$2:$A$1175,0),2))),"")</f>
        <v/>
      </c>
      <c r="P87" s="13" t="str">
        <f>IFERROR(INDEX(Leikmannaskrá!$A$2:$D$1171,MATCH(D87,Leikmannaskrá!$A$2:$A$1175,0),4),"")</f>
        <v/>
      </c>
      <c r="Q87" s="13" t="str">
        <f>IFERROR(IF(AND(P87="Male",B87="Einliðaleikur"),INDEX(Einl.kk!$A$3:$F$1041,MATCH(Skráningarblað!O87,Einl.kk!$D$3:$D$1041,0),2),IF(AND(P87="Male",B87="Tvíliðaleikur"),INDEX(Tvíl.kk!$A$3:$F$1054,MATCH(Skráningarblað!O87,Tvíl.kk!$D$3:$D$1054,0),2),IF(AND(P87="Male",B87="Tvenndarleikur"),INDEX(Tvennd.kk!$A$3:$F$1025,MATCH(Skráningarblað!O87,Tvennd.kk!$D$3:$D$1025,0),2),IF(AND(P87="Female",B87="Einliðaleikur"),INDEX(Einl.kvk!$A$3:$F$1004,MATCH(Skráningarblað!O87,Einl.kvk!$D$3:$D$1004,0),2),IF(AND(P87="Female",B87="Tvíliðaleikur"),INDEX(Tvíl.kvk!$A$3:$F$1008,MATCH(Skráningarblað!O87,Tvíl.kvk!$D$3:$D$1008,0),2),IF(AND(P87="Female",B87="Tvenndarleikur"),INDEX(Tvennd.kvk!$A$3:$F$1009,MATCH(Skráningarblað!O87,Tvennd.kvk!$D$3:$D$1009,0),2),"")))))),"2. Deild")</f>
        <v/>
      </c>
      <c r="R87" s="13" t="str">
        <f t="shared" si="10"/>
        <v/>
      </c>
      <c r="S87" s="13" t="str">
        <f>IFERROR(IF(AND(P87="Male",B87="Einliðaleikur"),INDEX(Einl.kk!$A$3:$F$1041,MATCH(Skráningarblað!O87,Einl.kk!$D$3:$D$1041,0),6),IF(AND(P87="Male",B87="Tvíliðaleikur"),INDEX(Tvíl.kk!$A$3:$F$1054,MATCH(Skráningarblað!O87,Tvíl.kk!$D$3:$D$1054,0),6),IF(AND(P87="Male",B87="Tvenndarleikur"),INDEX(Tvennd.kk!$A$3:$F$1025,MATCH(Skráningarblað!O87,Tvennd.kk!$D$3:$D$1025,0),6),IF(AND(P87="Female",B87="Einliðaleikur"),INDEX(Einl.kvk!$A$3:$F$1004,MATCH(Skráningarblað!O87,Einl.kvk!$D$3:$D$1004,0),6),IF(AND(P87="Female",B87="Tvíliðaleikur"),INDEX(Tvíl.kvk!$A$3:$F$1008,MATCH(Skráningarblað!O87,Tvíl.kvk!$D$3:$D$1008,0),6),IF(AND(P87="Female",B87="Tvenndarleikur"),INDEX(Tvennd.kvk!$A$3:$F$1009,MATCH(Skráningarblað!O87,Tvennd.kvk!$D$3:$D$1009,0),6),"")))))),0)</f>
        <v/>
      </c>
      <c r="T87" s="13" t="str">
        <f>IFERROR(INDEX(Leikmannaskrá!$A$2:$E$612,MATCH(A87,Leikmannaskrá!$A$2:$A$612,0),5),"")</f>
        <v/>
      </c>
      <c r="U87" s="29" t="str">
        <f t="shared" si="11"/>
        <v/>
      </c>
    </row>
    <row r="88" spans="1:21" x14ac:dyDescent="0.35">
      <c r="A88" s="28"/>
      <c r="B88" s="28"/>
      <c r="C88" s="28"/>
      <c r="D88" s="28"/>
      <c r="E88" s="28"/>
      <c r="F88" s="13" t="str">
        <f>IFERROR(INDEX(Leikmannaskrá!$A$2:$D$1171,MATCH(A88,Leikmannaskrá!$A$2:$A$1175,0),2),"")</f>
        <v/>
      </c>
      <c r="G88" s="13" t="str">
        <f>IFERROR(INDEX(Leikmannaskrá!$A$2:$D$1171,MATCH(A88,Leikmannaskrá!$A$2:$A$1175,0),4),"")</f>
        <v/>
      </c>
      <c r="H88" s="13" t="str">
        <f>IFERROR(INDEX(Leikmannaskrá!$A$2:$D$1171,MATCH(A88,Leikmannaskrá!$A$2:$A$1175,0),3),"")</f>
        <v/>
      </c>
      <c r="I88" s="13" t="str">
        <f>IFERROR(IF(AND(G88="Male",B88="Einliðaleikur"),INDEX(Einl.kk!$A$3:$F$1041,MATCH(Skráningarblað!F88,Einl.kk!$D$3:$D$1041,0),2),IF(AND(G88="Male",B88="Tvíliðaleikur"),INDEX(Tvíl.kk!$A$3:$F$1054,MATCH(Skráningarblað!F88,Tvíl.kk!$D$3:$D$1054,0),2),IF(AND(G88="Male",B88="Tvenndarleikur"),INDEX(Tvennd.kk!$A$3:$F$1025,MATCH(Skráningarblað!F88,Tvennd.kk!$D$3:$D$1025,0),2),IF(AND(G88="Female",B88="Einliðaleikur"),INDEX(Einl.kvk!$A$3:$F$1004,MATCH(Skráningarblað!F88,Einl.kvk!$D$3:$D$1004,0),2),IF(AND(G88="Female",B88="Tvíliðaleikur"),INDEX(Tvíl.kvk!$A$3:$F$1008,MATCH(Skráningarblað!F88,Tvíl.kvk!$D$3:$D$1008,0),2),IF(AND(G88="Female",B88="Tvenndarleikur"),INDEX(Tvennd.kvk!$A$3:$F$1009,MATCH(Skráningarblað!F88,Tvennd.kvk!$D$3:$D$1009,0),2),"")))))),"2. Deild")</f>
        <v/>
      </c>
      <c r="J88" s="13" t="str">
        <f t="shared" si="6"/>
        <v/>
      </c>
      <c r="K88" s="13" t="str">
        <f t="shared" si="7"/>
        <v/>
      </c>
      <c r="L88" s="13">
        <f t="shared" si="8"/>
        <v>0</v>
      </c>
      <c r="M88" s="13" t="str">
        <f t="shared" si="9"/>
        <v xml:space="preserve"> -  </v>
      </c>
      <c r="N88" s="13" t="str">
        <f>IFERROR(IF(AND(G88="Male",B88="Einliðaleikur"),INDEX(Einl.kk!$A$3:$F$1041,MATCH(Skráningarblað!F88,Einl.kk!$D$3:$D$1041,0),6),IF(AND(G88="Male",B88="Tvíliðaleikur"),INDEX(Tvíl.kk!$A$3:$F$1054,MATCH(Skráningarblað!F88,Tvíl.kk!$D$3:$D$1054,0),6),IF(AND(G88="Male",B88="Tvenndarleikur"),INDEX(Tvennd.kk!$A$3:$F$1025,MATCH(Skráningarblað!F88,Tvennd.kk!$D$3:$D$1025,0),6),IF(AND(G88="Female",B88="Einliðaleikur"),INDEX(Einl.kvk!$A$3:$F$1004,MATCH(Skráningarblað!F88,Einl.kvk!$D$3:$D$1004,0),6),IF(AND(G88="Female",B88="Tvíliðaleikur"),INDEX(Tvíl.kvk!$A$3:$F$1008,MATCH(Skráningarblað!F88,Tvíl.kvk!$D$3:$D$1008,0),6),IF(AND(G88="Female",B88="Tvenndarleikur"),INDEX(Tvennd.kvk!$A$3:$F$1009,MATCH(Skráningarblað!F88,Tvennd.kvk!$D$3:$D$1009,0),6),"")))))),0)</f>
        <v/>
      </c>
      <c r="O88" s="13" t="str">
        <f>IFERROR(IF(F88="","",IF(AND(NOT(B88="Einliðaleikur"),D88=""),"Partner Wanted",INDEX(Leikmannaskrá!$A$2:$D$1171,MATCH(D88,Leikmannaskrá!$A$2:$A$1175,0),2))),"")</f>
        <v/>
      </c>
      <c r="P88" s="13" t="str">
        <f>IFERROR(INDEX(Leikmannaskrá!$A$2:$D$1171,MATCH(D88,Leikmannaskrá!$A$2:$A$1175,0),4),"")</f>
        <v/>
      </c>
      <c r="Q88" s="13" t="str">
        <f>IFERROR(IF(AND(P88="Male",B88="Einliðaleikur"),INDEX(Einl.kk!$A$3:$F$1041,MATCH(Skráningarblað!O88,Einl.kk!$D$3:$D$1041,0),2),IF(AND(P88="Male",B88="Tvíliðaleikur"),INDEX(Tvíl.kk!$A$3:$F$1054,MATCH(Skráningarblað!O88,Tvíl.kk!$D$3:$D$1054,0),2),IF(AND(P88="Male",B88="Tvenndarleikur"),INDEX(Tvennd.kk!$A$3:$F$1025,MATCH(Skráningarblað!O88,Tvennd.kk!$D$3:$D$1025,0),2),IF(AND(P88="Female",B88="Einliðaleikur"),INDEX(Einl.kvk!$A$3:$F$1004,MATCH(Skráningarblað!O88,Einl.kvk!$D$3:$D$1004,0),2),IF(AND(P88="Female",B88="Tvíliðaleikur"),INDEX(Tvíl.kvk!$A$3:$F$1008,MATCH(Skráningarblað!O88,Tvíl.kvk!$D$3:$D$1008,0),2),IF(AND(P88="Female",B88="Tvenndarleikur"),INDEX(Tvennd.kvk!$A$3:$F$1009,MATCH(Skráningarblað!O88,Tvennd.kvk!$D$3:$D$1009,0),2),"")))))),"2. Deild")</f>
        <v/>
      </c>
      <c r="R88" s="13" t="str">
        <f t="shared" si="10"/>
        <v/>
      </c>
      <c r="S88" s="13" t="str">
        <f>IFERROR(IF(AND(P88="Male",B88="Einliðaleikur"),INDEX(Einl.kk!$A$3:$F$1041,MATCH(Skráningarblað!O88,Einl.kk!$D$3:$D$1041,0),6),IF(AND(P88="Male",B88="Tvíliðaleikur"),INDEX(Tvíl.kk!$A$3:$F$1054,MATCH(Skráningarblað!O88,Tvíl.kk!$D$3:$D$1054,0),6),IF(AND(P88="Male",B88="Tvenndarleikur"),INDEX(Tvennd.kk!$A$3:$F$1025,MATCH(Skráningarblað!O88,Tvennd.kk!$D$3:$D$1025,0),6),IF(AND(P88="Female",B88="Einliðaleikur"),INDEX(Einl.kvk!$A$3:$F$1004,MATCH(Skráningarblað!O88,Einl.kvk!$D$3:$D$1004,0),6),IF(AND(P88="Female",B88="Tvíliðaleikur"),INDEX(Tvíl.kvk!$A$3:$F$1008,MATCH(Skráningarblað!O88,Tvíl.kvk!$D$3:$D$1008,0),6),IF(AND(P88="Female",B88="Tvenndarleikur"),INDEX(Tvennd.kvk!$A$3:$F$1009,MATCH(Skráningarblað!O88,Tvennd.kvk!$D$3:$D$1009,0),6),"")))))),0)</f>
        <v/>
      </c>
      <c r="T88" s="13" t="str">
        <f>IFERROR(INDEX(Leikmannaskrá!$A$2:$E$612,MATCH(A88,Leikmannaskrá!$A$2:$A$612,0),5),"")</f>
        <v/>
      </c>
      <c r="U88" s="29" t="str">
        <f t="shared" si="11"/>
        <v/>
      </c>
    </row>
    <row r="89" spans="1:21" x14ac:dyDescent="0.35">
      <c r="A89" s="28"/>
      <c r="B89" s="28"/>
      <c r="C89" s="28"/>
      <c r="D89" s="28"/>
      <c r="E89" s="28"/>
      <c r="F89" s="13" t="str">
        <f>IFERROR(INDEX(Leikmannaskrá!$A$2:$D$1171,MATCH(A89,Leikmannaskrá!$A$2:$A$1175,0),2),"")</f>
        <v/>
      </c>
      <c r="G89" s="13" t="str">
        <f>IFERROR(INDEX(Leikmannaskrá!$A$2:$D$1171,MATCH(A89,Leikmannaskrá!$A$2:$A$1175,0),4),"")</f>
        <v/>
      </c>
      <c r="H89" s="13" t="str">
        <f>IFERROR(INDEX(Leikmannaskrá!$A$2:$D$1171,MATCH(A89,Leikmannaskrá!$A$2:$A$1175,0),3),"")</f>
        <v/>
      </c>
      <c r="I89" s="13" t="str">
        <f>IFERROR(IF(AND(G89="Male",B89="Einliðaleikur"),INDEX(Einl.kk!$A$3:$F$1041,MATCH(Skráningarblað!F89,Einl.kk!$D$3:$D$1041,0),2),IF(AND(G89="Male",B89="Tvíliðaleikur"),INDEX(Tvíl.kk!$A$3:$F$1054,MATCH(Skráningarblað!F89,Tvíl.kk!$D$3:$D$1054,0),2),IF(AND(G89="Male",B89="Tvenndarleikur"),INDEX(Tvennd.kk!$A$3:$F$1025,MATCH(Skráningarblað!F89,Tvennd.kk!$D$3:$D$1025,0),2),IF(AND(G89="Female",B89="Einliðaleikur"),INDEX(Einl.kvk!$A$3:$F$1004,MATCH(Skráningarblað!F89,Einl.kvk!$D$3:$D$1004,0),2),IF(AND(G89="Female",B89="Tvíliðaleikur"),INDEX(Tvíl.kvk!$A$3:$F$1008,MATCH(Skráningarblað!F89,Tvíl.kvk!$D$3:$D$1008,0),2),IF(AND(G89="Female",B89="Tvenndarleikur"),INDEX(Tvennd.kvk!$A$3:$F$1009,MATCH(Skráningarblað!F89,Tvennd.kvk!$D$3:$D$1009,0),2),"")))))),"2. Deild")</f>
        <v/>
      </c>
      <c r="J89" s="13" t="str">
        <f t="shared" si="6"/>
        <v/>
      </c>
      <c r="K89" s="13" t="str">
        <f t="shared" si="7"/>
        <v/>
      </c>
      <c r="L89" s="13">
        <f t="shared" si="8"/>
        <v>0</v>
      </c>
      <c r="M89" s="13" t="str">
        <f t="shared" si="9"/>
        <v xml:space="preserve"> -  </v>
      </c>
      <c r="N89" s="13" t="str">
        <f>IFERROR(IF(AND(G89="Male",B89="Einliðaleikur"),INDEX(Einl.kk!$A$3:$F$1041,MATCH(Skráningarblað!F89,Einl.kk!$D$3:$D$1041,0),6),IF(AND(G89="Male",B89="Tvíliðaleikur"),INDEX(Tvíl.kk!$A$3:$F$1054,MATCH(Skráningarblað!F89,Tvíl.kk!$D$3:$D$1054,0),6),IF(AND(G89="Male",B89="Tvenndarleikur"),INDEX(Tvennd.kk!$A$3:$F$1025,MATCH(Skráningarblað!F89,Tvennd.kk!$D$3:$D$1025,0),6),IF(AND(G89="Female",B89="Einliðaleikur"),INDEX(Einl.kvk!$A$3:$F$1004,MATCH(Skráningarblað!F89,Einl.kvk!$D$3:$D$1004,0),6),IF(AND(G89="Female",B89="Tvíliðaleikur"),INDEX(Tvíl.kvk!$A$3:$F$1008,MATCH(Skráningarblað!F89,Tvíl.kvk!$D$3:$D$1008,0),6),IF(AND(G89="Female",B89="Tvenndarleikur"),INDEX(Tvennd.kvk!$A$3:$F$1009,MATCH(Skráningarblað!F89,Tvennd.kvk!$D$3:$D$1009,0),6),"")))))),0)</f>
        <v/>
      </c>
      <c r="O89" s="13" t="str">
        <f>IFERROR(IF(F89="","",IF(AND(NOT(B89="Einliðaleikur"),D89=""),"Partner Wanted",INDEX(Leikmannaskrá!$A$2:$D$1171,MATCH(D89,Leikmannaskrá!$A$2:$A$1175,0),2))),"")</f>
        <v/>
      </c>
      <c r="P89" s="13" t="str">
        <f>IFERROR(INDEX(Leikmannaskrá!$A$2:$D$1171,MATCH(D89,Leikmannaskrá!$A$2:$A$1175,0),4),"")</f>
        <v/>
      </c>
      <c r="Q89" s="13" t="str">
        <f>IFERROR(IF(AND(P89="Male",B89="Einliðaleikur"),INDEX(Einl.kk!$A$3:$F$1041,MATCH(Skráningarblað!O89,Einl.kk!$D$3:$D$1041,0),2),IF(AND(P89="Male",B89="Tvíliðaleikur"),INDEX(Tvíl.kk!$A$3:$F$1054,MATCH(Skráningarblað!O89,Tvíl.kk!$D$3:$D$1054,0),2),IF(AND(P89="Male",B89="Tvenndarleikur"),INDEX(Tvennd.kk!$A$3:$F$1025,MATCH(Skráningarblað!O89,Tvennd.kk!$D$3:$D$1025,0),2),IF(AND(P89="Female",B89="Einliðaleikur"),INDEX(Einl.kvk!$A$3:$F$1004,MATCH(Skráningarblað!O89,Einl.kvk!$D$3:$D$1004,0),2),IF(AND(P89="Female",B89="Tvíliðaleikur"),INDEX(Tvíl.kvk!$A$3:$F$1008,MATCH(Skráningarblað!O89,Tvíl.kvk!$D$3:$D$1008,0),2),IF(AND(P89="Female",B89="Tvenndarleikur"),INDEX(Tvennd.kvk!$A$3:$F$1009,MATCH(Skráningarblað!O89,Tvennd.kvk!$D$3:$D$1009,0),2),"")))))),"2. Deild")</f>
        <v/>
      </c>
      <c r="R89" s="13" t="str">
        <f t="shared" si="10"/>
        <v/>
      </c>
      <c r="S89" s="13" t="str">
        <f>IFERROR(IF(AND(P89="Male",B89="Einliðaleikur"),INDEX(Einl.kk!$A$3:$F$1041,MATCH(Skráningarblað!O89,Einl.kk!$D$3:$D$1041,0),6),IF(AND(P89="Male",B89="Tvíliðaleikur"),INDEX(Tvíl.kk!$A$3:$F$1054,MATCH(Skráningarblað!O89,Tvíl.kk!$D$3:$D$1054,0),6),IF(AND(P89="Male",B89="Tvenndarleikur"),INDEX(Tvennd.kk!$A$3:$F$1025,MATCH(Skráningarblað!O89,Tvennd.kk!$D$3:$D$1025,0),6),IF(AND(P89="Female",B89="Einliðaleikur"),INDEX(Einl.kvk!$A$3:$F$1004,MATCH(Skráningarblað!O89,Einl.kvk!$D$3:$D$1004,0),6),IF(AND(P89="Female",B89="Tvíliðaleikur"),INDEX(Tvíl.kvk!$A$3:$F$1008,MATCH(Skráningarblað!O89,Tvíl.kvk!$D$3:$D$1008,0),6),IF(AND(P89="Female",B89="Tvenndarleikur"),INDEX(Tvennd.kvk!$A$3:$F$1009,MATCH(Skráningarblað!O89,Tvennd.kvk!$D$3:$D$1009,0),6),"")))))),0)</f>
        <v/>
      </c>
      <c r="T89" s="13" t="str">
        <f>IFERROR(INDEX(Leikmannaskrá!$A$2:$E$612,MATCH(A89,Leikmannaskrá!$A$2:$A$612,0),5),"")</f>
        <v/>
      </c>
      <c r="U89" s="29" t="str">
        <f t="shared" si="11"/>
        <v/>
      </c>
    </row>
    <row r="90" spans="1:21" x14ac:dyDescent="0.35">
      <c r="A90" s="28"/>
      <c r="B90" s="28"/>
      <c r="C90" s="28"/>
      <c r="D90" s="28"/>
      <c r="E90" s="28"/>
      <c r="F90" s="13" t="str">
        <f>IFERROR(INDEX(Leikmannaskrá!$A$2:$D$1171,MATCH(A90,Leikmannaskrá!$A$2:$A$1175,0),2),"")</f>
        <v/>
      </c>
      <c r="G90" s="13" t="str">
        <f>IFERROR(INDEX(Leikmannaskrá!$A$2:$D$1171,MATCH(A90,Leikmannaskrá!$A$2:$A$1175,0),4),"")</f>
        <v/>
      </c>
      <c r="H90" s="13" t="str">
        <f>IFERROR(INDEX(Leikmannaskrá!$A$2:$D$1171,MATCH(A90,Leikmannaskrá!$A$2:$A$1175,0),3),"")</f>
        <v/>
      </c>
      <c r="I90" s="13" t="str">
        <f>IFERROR(IF(AND(G90="Male",B90="Einliðaleikur"),INDEX(Einl.kk!$A$3:$F$1041,MATCH(Skráningarblað!F90,Einl.kk!$D$3:$D$1041,0),2),IF(AND(G90="Male",B90="Tvíliðaleikur"),INDEX(Tvíl.kk!$A$3:$F$1054,MATCH(Skráningarblað!F90,Tvíl.kk!$D$3:$D$1054,0),2),IF(AND(G90="Male",B90="Tvenndarleikur"),INDEX(Tvennd.kk!$A$3:$F$1025,MATCH(Skráningarblað!F90,Tvennd.kk!$D$3:$D$1025,0),2),IF(AND(G90="Female",B90="Einliðaleikur"),INDEX(Einl.kvk!$A$3:$F$1004,MATCH(Skráningarblað!F90,Einl.kvk!$D$3:$D$1004,0),2),IF(AND(G90="Female",B90="Tvíliðaleikur"),INDEX(Tvíl.kvk!$A$3:$F$1008,MATCH(Skráningarblað!F90,Tvíl.kvk!$D$3:$D$1008,0),2),IF(AND(G90="Female",B90="Tvenndarleikur"),INDEX(Tvennd.kvk!$A$3:$F$1009,MATCH(Skráningarblað!F90,Tvennd.kvk!$D$3:$D$1009,0),2),"")))))),"2. Deild")</f>
        <v/>
      </c>
      <c r="J90" s="13" t="str">
        <f t="shared" si="6"/>
        <v/>
      </c>
      <c r="K90" s="13" t="str">
        <f t="shared" si="7"/>
        <v/>
      </c>
      <c r="L90" s="13">
        <f t="shared" si="8"/>
        <v>0</v>
      </c>
      <c r="M90" s="13" t="str">
        <f t="shared" si="9"/>
        <v xml:space="preserve"> -  </v>
      </c>
      <c r="N90" s="13" t="str">
        <f>IFERROR(IF(AND(G90="Male",B90="Einliðaleikur"),INDEX(Einl.kk!$A$3:$F$1041,MATCH(Skráningarblað!F90,Einl.kk!$D$3:$D$1041,0),6),IF(AND(G90="Male",B90="Tvíliðaleikur"),INDEX(Tvíl.kk!$A$3:$F$1054,MATCH(Skráningarblað!F90,Tvíl.kk!$D$3:$D$1054,0),6),IF(AND(G90="Male",B90="Tvenndarleikur"),INDEX(Tvennd.kk!$A$3:$F$1025,MATCH(Skráningarblað!F90,Tvennd.kk!$D$3:$D$1025,0),6),IF(AND(G90="Female",B90="Einliðaleikur"),INDEX(Einl.kvk!$A$3:$F$1004,MATCH(Skráningarblað!F90,Einl.kvk!$D$3:$D$1004,0),6),IF(AND(G90="Female",B90="Tvíliðaleikur"),INDEX(Tvíl.kvk!$A$3:$F$1008,MATCH(Skráningarblað!F90,Tvíl.kvk!$D$3:$D$1008,0),6),IF(AND(G90="Female",B90="Tvenndarleikur"),INDEX(Tvennd.kvk!$A$3:$F$1009,MATCH(Skráningarblað!F90,Tvennd.kvk!$D$3:$D$1009,0),6),"")))))),0)</f>
        <v/>
      </c>
      <c r="O90" s="13" t="str">
        <f>IFERROR(IF(F90="","",IF(AND(NOT(B90="Einliðaleikur"),D90=""),"Partner Wanted",INDEX(Leikmannaskrá!$A$2:$D$1171,MATCH(D90,Leikmannaskrá!$A$2:$A$1175,0),2))),"")</f>
        <v/>
      </c>
      <c r="P90" s="13" t="str">
        <f>IFERROR(INDEX(Leikmannaskrá!$A$2:$D$1171,MATCH(D90,Leikmannaskrá!$A$2:$A$1175,0),4),"")</f>
        <v/>
      </c>
      <c r="Q90" s="13" t="str">
        <f>IFERROR(IF(AND(P90="Male",B90="Einliðaleikur"),INDEX(Einl.kk!$A$3:$F$1041,MATCH(Skráningarblað!O90,Einl.kk!$D$3:$D$1041,0),2),IF(AND(P90="Male",B90="Tvíliðaleikur"),INDEX(Tvíl.kk!$A$3:$F$1054,MATCH(Skráningarblað!O90,Tvíl.kk!$D$3:$D$1054,0),2),IF(AND(P90="Male",B90="Tvenndarleikur"),INDEX(Tvennd.kk!$A$3:$F$1025,MATCH(Skráningarblað!O90,Tvennd.kk!$D$3:$D$1025,0),2),IF(AND(P90="Female",B90="Einliðaleikur"),INDEX(Einl.kvk!$A$3:$F$1004,MATCH(Skráningarblað!O90,Einl.kvk!$D$3:$D$1004,0),2),IF(AND(P90="Female",B90="Tvíliðaleikur"),INDEX(Tvíl.kvk!$A$3:$F$1008,MATCH(Skráningarblað!O90,Tvíl.kvk!$D$3:$D$1008,0),2),IF(AND(P90="Female",B90="Tvenndarleikur"),INDEX(Tvennd.kvk!$A$3:$F$1009,MATCH(Skráningarblað!O90,Tvennd.kvk!$D$3:$D$1009,0),2),"")))))),"2. Deild")</f>
        <v/>
      </c>
      <c r="R90" s="13" t="str">
        <f t="shared" si="10"/>
        <v/>
      </c>
      <c r="S90" s="13" t="str">
        <f>IFERROR(IF(AND(P90="Male",B90="Einliðaleikur"),INDEX(Einl.kk!$A$3:$F$1041,MATCH(Skráningarblað!O90,Einl.kk!$D$3:$D$1041,0),6),IF(AND(P90="Male",B90="Tvíliðaleikur"),INDEX(Tvíl.kk!$A$3:$F$1054,MATCH(Skráningarblað!O90,Tvíl.kk!$D$3:$D$1054,0),6),IF(AND(P90="Male",B90="Tvenndarleikur"),INDEX(Tvennd.kk!$A$3:$F$1025,MATCH(Skráningarblað!O90,Tvennd.kk!$D$3:$D$1025,0),6),IF(AND(P90="Female",B90="Einliðaleikur"),INDEX(Einl.kvk!$A$3:$F$1004,MATCH(Skráningarblað!O90,Einl.kvk!$D$3:$D$1004,0),6),IF(AND(P90="Female",B90="Tvíliðaleikur"),INDEX(Tvíl.kvk!$A$3:$F$1008,MATCH(Skráningarblað!O90,Tvíl.kvk!$D$3:$D$1008,0),6),IF(AND(P90="Female",B90="Tvenndarleikur"),INDEX(Tvennd.kvk!$A$3:$F$1009,MATCH(Skráningarblað!O90,Tvennd.kvk!$D$3:$D$1009,0),6),"")))))),0)</f>
        <v/>
      </c>
      <c r="T90" s="13" t="str">
        <f>IFERROR(INDEX(Leikmannaskrá!$A$2:$E$612,MATCH(A90,Leikmannaskrá!$A$2:$A$612,0),5),"")</f>
        <v/>
      </c>
      <c r="U90" s="29" t="str">
        <f t="shared" si="11"/>
        <v/>
      </c>
    </row>
    <row r="91" spans="1:21" x14ac:dyDescent="0.35">
      <c r="A91" s="28"/>
      <c r="B91" s="28"/>
      <c r="C91" s="28"/>
      <c r="D91" s="28"/>
      <c r="E91" s="28"/>
      <c r="F91" s="13" t="str">
        <f>IFERROR(INDEX(Leikmannaskrá!$A$2:$D$1171,MATCH(A91,Leikmannaskrá!$A$2:$A$1175,0),2),"")</f>
        <v/>
      </c>
      <c r="G91" s="13" t="str">
        <f>IFERROR(INDEX(Leikmannaskrá!$A$2:$D$1171,MATCH(A91,Leikmannaskrá!$A$2:$A$1175,0),4),"")</f>
        <v/>
      </c>
      <c r="H91" s="13" t="str">
        <f>IFERROR(INDEX(Leikmannaskrá!$A$2:$D$1171,MATCH(A91,Leikmannaskrá!$A$2:$A$1175,0),3),"")</f>
        <v/>
      </c>
      <c r="I91" s="13" t="str">
        <f>IFERROR(IF(AND(G91="Male",B91="Einliðaleikur"),INDEX(Einl.kk!$A$3:$F$1041,MATCH(Skráningarblað!F91,Einl.kk!$D$3:$D$1041,0),2),IF(AND(G91="Male",B91="Tvíliðaleikur"),INDEX(Tvíl.kk!$A$3:$F$1054,MATCH(Skráningarblað!F91,Tvíl.kk!$D$3:$D$1054,0),2),IF(AND(G91="Male",B91="Tvenndarleikur"),INDEX(Tvennd.kk!$A$3:$F$1025,MATCH(Skráningarblað!F91,Tvennd.kk!$D$3:$D$1025,0),2),IF(AND(G91="Female",B91="Einliðaleikur"),INDEX(Einl.kvk!$A$3:$F$1004,MATCH(Skráningarblað!F91,Einl.kvk!$D$3:$D$1004,0),2),IF(AND(G91="Female",B91="Tvíliðaleikur"),INDEX(Tvíl.kvk!$A$3:$F$1008,MATCH(Skráningarblað!F91,Tvíl.kvk!$D$3:$D$1008,0),2),IF(AND(G91="Female",B91="Tvenndarleikur"),INDEX(Tvennd.kvk!$A$3:$F$1009,MATCH(Skráningarblað!F91,Tvennd.kvk!$D$3:$D$1009,0),2),"")))))),"2. Deild")</f>
        <v/>
      </c>
      <c r="J91" s="13" t="str">
        <f t="shared" si="6"/>
        <v/>
      </c>
      <c r="K91" s="13" t="str">
        <f t="shared" si="7"/>
        <v/>
      </c>
      <c r="L91" s="13">
        <f t="shared" si="8"/>
        <v>0</v>
      </c>
      <c r="M91" s="13" t="str">
        <f t="shared" si="9"/>
        <v xml:space="preserve"> -  </v>
      </c>
      <c r="N91" s="13" t="str">
        <f>IFERROR(IF(AND(G91="Male",B91="Einliðaleikur"),INDEX(Einl.kk!$A$3:$F$1041,MATCH(Skráningarblað!F91,Einl.kk!$D$3:$D$1041,0),6),IF(AND(G91="Male",B91="Tvíliðaleikur"),INDEX(Tvíl.kk!$A$3:$F$1054,MATCH(Skráningarblað!F91,Tvíl.kk!$D$3:$D$1054,0),6),IF(AND(G91="Male",B91="Tvenndarleikur"),INDEX(Tvennd.kk!$A$3:$F$1025,MATCH(Skráningarblað!F91,Tvennd.kk!$D$3:$D$1025,0),6),IF(AND(G91="Female",B91="Einliðaleikur"),INDEX(Einl.kvk!$A$3:$F$1004,MATCH(Skráningarblað!F91,Einl.kvk!$D$3:$D$1004,0),6),IF(AND(G91="Female",B91="Tvíliðaleikur"),INDEX(Tvíl.kvk!$A$3:$F$1008,MATCH(Skráningarblað!F91,Tvíl.kvk!$D$3:$D$1008,0),6),IF(AND(G91="Female",B91="Tvenndarleikur"),INDEX(Tvennd.kvk!$A$3:$F$1009,MATCH(Skráningarblað!F91,Tvennd.kvk!$D$3:$D$1009,0),6),"")))))),0)</f>
        <v/>
      </c>
      <c r="O91" s="13" t="str">
        <f>IFERROR(IF(F91="","",IF(AND(NOT(B91="Einliðaleikur"),D91=""),"Partner Wanted",INDEX(Leikmannaskrá!$A$2:$D$1171,MATCH(D91,Leikmannaskrá!$A$2:$A$1175,0),2))),"")</f>
        <v/>
      </c>
      <c r="P91" s="13" t="str">
        <f>IFERROR(INDEX(Leikmannaskrá!$A$2:$D$1171,MATCH(D91,Leikmannaskrá!$A$2:$A$1175,0),4),"")</f>
        <v/>
      </c>
      <c r="Q91" s="13" t="str">
        <f>IFERROR(IF(AND(P91="Male",B91="Einliðaleikur"),INDEX(Einl.kk!$A$3:$F$1041,MATCH(Skráningarblað!O91,Einl.kk!$D$3:$D$1041,0),2),IF(AND(P91="Male",B91="Tvíliðaleikur"),INDEX(Tvíl.kk!$A$3:$F$1054,MATCH(Skráningarblað!O91,Tvíl.kk!$D$3:$D$1054,0),2),IF(AND(P91="Male",B91="Tvenndarleikur"),INDEX(Tvennd.kk!$A$3:$F$1025,MATCH(Skráningarblað!O91,Tvennd.kk!$D$3:$D$1025,0),2),IF(AND(P91="Female",B91="Einliðaleikur"),INDEX(Einl.kvk!$A$3:$F$1004,MATCH(Skráningarblað!O91,Einl.kvk!$D$3:$D$1004,0),2),IF(AND(P91="Female",B91="Tvíliðaleikur"),INDEX(Tvíl.kvk!$A$3:$F$1008,MATCH(Skráningarblað!O91,Tvíl.kvk!$D$3:$D$1008,0),2),IF(AND(P91="Female",B91="Tvenndarleikur"),INDEX(Tvennd.kvk!$A$3:$F$1009,MATCH(Skráningarblað!O91,Tvennd.kvk!$D$3:$D$1009,0),2),"")))))),"2. Deild")</f>
        <v/>
      </c>
      <c r="R91" s="13" t="str">
        <f t="shared" si="10"/>
        <v/>
      </c>
      <c r="S91" s="13" t="str">
        <f>IFERROR(IF(AND(P91="Male",B91="Einliðaleikur"),INDEX(Einl.kk!$A$3:$F$1041,MATCH(Skráningarblað!O91,Einl.kk!$D$3:$D$1041,0),6),IF(AND(P91="Male",B91="Tvíliðaleikur"),INDEX(Tvíl.kk!$A$3:$F$1054,MATCH(Skráningarblað!O91,Tvíl.kk!$D$3:$D$1054,0),6),IF(AND(P91="Male",B91="Tvenndarleikur"),INDEX(Tvennd.kk!$A$3:$F$1025,MATCH(Skráningarblað!O91,Tvennd.kk!$D$3:$D$1025,0),6),IF(AND(P91="Female",B91="Einliðaleikur"),INDEX(Einl.kvk!$A$3:$F$1004,MATCH(Skráningarblað!O91,Einl.kvk!$D$3:$D$1004,0),6),IF(AND(P91="Female",B91="Tvíliðaleikur"),INDEX(Tvíl.kvk!$A$3:$F$1008,MATCH(Skráningarblað!O91,Tvíl.kvk!$D$3:$D$1008,0),6),IF(AND(P91="Female",B91="Tvenndarleikur"),INDEX(Tvennd.kvk!$A$3:$F$1009,MATCH(Skráningarblað!O91,Tvennd.kvk!$D$3:$D$1009,0),6),"")))))),0)</f>
        <v/>
      </c>
      <c r="T91" s="13" t="str">
        <f>IFERROR(INDEX(Leikmannaskrá!$A$2:$E$612,MATCH(A91,Leikmannaskrá!$A$2:$A$612,0),5),"")</f>
        <v/>
      </c>
      <c r="U91" s="29" t="str">
        <f t="shared" si="11"/>
        <v/>
      </c>
    </row>
    <row r="92" spans="1:21" x14ac:dyDescent="0.35">
      <c r="A92" s="28"/>
      <c r="B92" s="28"/>
      <c r="C92" s="28"/>
      <c r="D92" s="28"/>
      <c r="E92" s="28"/>
      <c r="F92" s="13" t="str">
        <f>IFERROR(INDEX(Leikmannaskrá!$A$2:$D$1171,MATCH(A92,Leikmannaskrá!$A$2:$A$1175,0),2),"")</f>
        <v/>
      </c>
      <c r="G92" s="13" t="str">
        <f>IFERROR(INDEX(Leikmannaskrá!$A$2:$D$1171,MATCH(A92,Leikmannaskrá!$A$2:$A$1175,0),4),"")</f>
        <v/>
      </c>
      <c r="H92" s="13" t="str">
        <f>IFERROR(INDEX(Leikmannaskrá!$A$2:$D$1171,MATCH(A92,Leikmannaskrá!$A$2:$A$1175,0),3),"")</f>
        <v/>
      </c>
      <c r="I92" s="13" t="str">
        <f>IFERROR(IF(AND(G92="Male",B92="Einliðaleikur"),INDEX(Einl.kk!$A$3:$F$1041,MATCH(Skráningarblað!F92,Einl.kk!$D$3:$D$1041,0),2),IF(AND(G92="Male",B92="Tvíliðaleikur"),INDEX(Tvíl.kk!$A$3:$F$1054,MATCH(Skráningarblað!F92,Tvíl.kk!$D$3:$D$1054,0),2),IF(AND(G92="Male",B92="Tvenndarleikur"),INDEX(Tvennd.kk!$A$3:$F$1025,MATCH(Skráningarblað!F92,Tvennd.kk!$D$3:$D$1025,0),2),IF(AND(G92="Female",B92="Einliðaleikur"),INDEX(Einl.kvk!$A$3:$F$1004,MATCH(Skráningarblað!F92,Einl.kvk!$D$3:$D$1004,0),2),IF(AND(G92="Female",B92="Tvíliðaleikur"),INDEX(Tvíl.kvk!$A$3:$F$1008,MATCH(Skráningarblað!F92,Tvíl.kvk!$D$3:$D$1008,0),2),IF(AND(G92="Female",B92="Tvenndarleikur"),INDEX(Tvennd.kvk!$A$3:$F$1009,MATCH(Skráningarblað!F92,Tvennd.kvk!$D$3:$D$1009,0),2),"")))))),"2. Deild")</f>
        <v/>
      </c>
      <c r="J92" s="13" t="str">
        <f t="shared" si="6"/>
        <v/>
      </c>
      <c r="K92" s="13" t="str">
        <f t="shared" si="7"/>
        <v/>
      </c>
      <c r="L92" s="13">
        <f t="shared" si="8"/>
        <v>0</v>
      </c>
      <c r="M92" s="13" t="str">
        <f t="shared" si="9"/>
        <v xml:space="preserve"> -  </v>
      </c>
      <c r="N92" s="13" t="str">
        <f>IFERROR(IF(AND(G92="Male",B92="Einliðaleikur"),INDEX(Einl.kk!$A$3:$F$1041,MATCH(Skráningarblað!F92,Einl.kk!$D$3:$D$1041,0),6),IF(AND(G92="Male",B92="Tvíliðaleikur"),INDEX(Tvíl.kk!$A$3:$F$1054,MATCH(Skráningarblað!F92,Tvíl.kk!$D$3:$D$1054,0),6),IF(AND(G92="Male",B92="Tvenndarleikur"),INDEX(Tvennd.kk!$A$3:$F$1025,MATCH(Skráningarblað!F92,Tvennd.kk!$D$3:$D$1025,0),6),IF(AND(G92="Female",B92="Einliðaleikur"),INDEX(Einl.kvk!$A$3:$F$1004,MATCH(Skráningarblað!F92,Einl.kvk!$D$3:$D$1004,0),6),IF(AND(G92="Female",B92="Tvíliðaleikur"),INDEX(Tvíl.kvk!$A$3:$F$1008,MATCH(Skráningarblað!F92,Tvíl.kvk!$D$3:$D$1008,0),6),IF(AND(G92="Female",B92="Tvenndarleikur"),INDEX(Tvennd.kvk!$A$3:$F$1009,MATCH(Skráningarblað!F92,Tvennd.kvk!$D$3:$D$1009,0),6),"")))))),0)</f>
        <v/>
      </c>
      <c r="O92" s="13" t="str">
        <f>IFERROR(IF(F92="","",IF(AND(NOT(B92="Einliðaleikur"),D92=""),"Partner Wanted",INDEX(Leikmannaskrá!$A$2:$D$1171,MATCH(D92,Leikmannaskrá!$A$2:$A$1175,0),2))),"")</f>
        <v/>
      </c>
      <c r="P92" s="13" t="str">
        <f>IFERROR(INDEX(Leikmannaskrá!$A$2:$D$1171,MATCH(D92,Leikmannaskrá!$A$2:$A$1175,0),4),"")</f>
        <v/>
      </c>
      <c r="Q92" s="13" t="str">
        <f>IFERROR(IF(AND(P92="Male",B92="Einliðaleikur"),INDEX(Einl.kk!$A$3:$F$1041,MATCH(Skráningarblað!O92,Einl.kk!$D$3:$D$1041,0),2),IF(AND(P92="Male",B92="Tvíliðaleikur"),INDEX(Tvíl.kk!$A$3:$F$1054,MATCH(Skráningarblað!O92,Tvíl.kk!$D$3:$D$1054,0),2),IF(AND(P92="Male",B92="Tvenndarleikur"),INDEX(Tvennd.kk!$A$3:$F$1025,MATCH(Skráningarblað!O92,Tvennd.kk!$D$3:$D$1025,0),2),IF(AND(P92="Female",B92="Einliðaleikur"),INDEX(Einl.kvk!$A$3:$F$1004,MATCH(Skráningarblað!O92,Einl.kvk!$D$3:$D$1004,0),2),IF(AND(P92="Female",B92="Tvíliðaleikur"),INDEX(Tvíl.kvk!$A$3:$F$1008,MATCH(Skráningarblað!O92,Tvíl.kvk!$D$3:$D$1008,0),2),IF(AND(P92="Female",B92="Tvenndarleikur"),INDEX(Tvennd.kvk!$A$3:$F$1009,MATCH(Skráningarblað!O92,Tvennd.kvk!$D$3:$D$1009,0),2),"")))))),"2. Deild")</f>
        <v/>
      </c>
      <c r="R92" s="13" t="str">
        <f t="shared" si="10"/>
        <v/>
      </c>
      <c r="S92" s="13" t="str">
        <f>IFERROR(IF(AND(P92="Male",B92="Einliðaleikur"),INDEX(Einl.kk!$A$3:$F$1041,MATCH(Skráningarblað!O92,Einl.kk!$D$3:$D$1041,0),6),IF(AND(P92="Male",B92="Tvíliðaleikur"),INDEX(Tvíl.kk!$A$3:$F$1054,MATCH(Skráningarblað!O92,Tvíl.kk!$D$3:$D$1054,0),6),IF(AND(P92="Male",B92="Tvenndarleikur"),INDEX(Tvennd.kk!$A$3:$F$1025,MATCH(Skráningarblað!O92,Tvennd.kk!$D$3:$D$1025,0),6),IF(AND(P92="Female",B92="Einliðaleikur"),INDEX(Einl.kvk!$A$3:$F$1004,MATCH(Skráningarblað!O92,Einl.kvk!$D$3:$D$1004,0),6),IF(AND(P92="Female",B92="Tvíliðaleikur"),INDEX(Tvíl.kvk!$A$3:$F$1008,MATCH(Skráningarblað!O92,Tvíl.kvk!$D$3:$D$1008,0),6),IF(AND(P92="Female",B92="Tvenndarleikur"),INDEX(Tvennd.kvk!$A$3:$F$1009,MATCH(Skráningarblað!O92,Tvennd.kvk!$D$3:$D$1009,0),6),"")))))),0)</f>
        <v/>
      </c>
      <c r="T92" s="13" t="str">
        <f>IFERROR(INDEX(Leikmannaskrá!$A$2:$E$612,MATCH(A92,Leikmannaskrá!$A$2:$A$612,0),5),"")</f>
        <v/>
      </c>
      <c r="U92" s="29" t="str">
        <f t="shared" si="11"/>
        <v/>
      </c>
    </row>
    <row r="93" spans="1:21" x14ac:dyDescent="0.35">
      <c r="A93" s="28"/>
      <c r="B93" s="28"/>
      <c r="C93" s="28"/>
      <c r="D93" s="28"/>
      <c r="E93" s="28"/>
      <c r="F93" s="13" t="str">
        <f>IFERROR(INDEX(Leikmannaskrá!$A$2:$D$1171,MATCH(A93,Leikmannaskrá!$A$2:$A$1175,0),2),"")</f>
        <v/>
      </c>
      <c r="G93" s="13" t="str">
        <f>IFERROR(INDEX(Leikmannaskrá!$A$2:$D$1171,MATCH(A93,Leikmannaskrá!$A$2:$A$1175,0),4),"")</f>
        <v/>
      </c>
      <c r="H93" s="13" t="str">
        <f>IFERROR(INDEX(Leikmannaskrá!$A$2:$D$1171,MATCH(A93,Leikmannaskrá!$A$2:$A$1175,0),3),"")</f>
        <v/>
      </c>
      <c r="I93" s="13" t="str">
        <f>IFERROR(IF(AND(G93="Male",B93="Einliðaleikur"),INDEX(Einl.kk!$A$3:$F$1041,MATCH(Skráningarblað!F93,Einl.kk!$D$3:$D$1041,0),2),IF(AND(G93="Male",B93="Tvíliðaleikur"),INDEX(Tvíl.kk!$A$3:$F$1054,MATCH(Skráningarblað!F93,Tvíl.kk!$D$3:$D$1054,0),2),IF(AND(G93="Male",B93="Tvenndarleikur"),INDEX(Tvennd.kk!$A$3:$F$1025,MATCH(Skráningarblað!F93,Tvennd.kk!$D$3:$D$1025,0),2),IF(AND(G93="Female",B93="Einliðaleikur"),INDEX(Einl.kvk!$A$3:$F$1004,MATCH(Skráningarblað!F93,Einl.kvk!$D$3:$D$1004,0),2),IF(AND(G93="Female",B93="Tvíliðaleikur"),INDEX(Tvíl.kvk!$A$3:$F$1008,MATCH(Skráningarblað!F93,Tvíl.kvk!$D$3:$D$1008,0),2),IF(AND(G93="Female",B93="Tvenndarleikur"),INDEX(Tvennd.kvk!$A$3:$F$1009,MATCH(Skráningarblað!F93,Tvennd.kvk!$D$3:$D$1009,0),2),"")))))),"2. Deild")</f>
        <v/>
      </c>
      <c r="J93" s="13" t="str">
        <f t="shared" si="6"/>
        <v/>
      </c>
      <c r="K93" s="13" t="str">
        <f t="shared" si="7"/>
        <v/>
      </c>
      <c r="L93" s="13">
        <f t="shared" si="8"/>
        <v>0</v>
      </c>
      <c r="M93" s="13" t="str">
        <f t="shared" si="9"/>
        <v xml:space="preserve"> -  </v>
      </c>
      <c r="N93" s="13" t="str">
        <f>IFERROR(IF(AND(G93="Male",B93="Einliðaleikur"),INDEX(Einl.kk!$A$3:$F$1041,MATCH(Skráningarblað!F93,Einl.kk!$D$3:$D$1041,0),6),IF(AND(G93="Male",B93="Tvíliðaleikur"),INDEX(Tvíl.kk!$A$3:$F$1054,MATCH(Skráningarblað!F93,Tvíl.kk!$D$3:$D$1054,0),6),IF(AND(G93="Male",B93="Tvenndarleikur"),INDEX(Tvennd.kk!$A$3:$F$1025,MATCH(Skráningarblað!F93,Tvennd.kk!$D$3:$D$1025,0),6),IF(AND(G93="Female",B93="Einliðaleikur"),INDEX(Einl.kvk!$A$3:$F$1004,MATCH(Skráningarblað!F93,Einl.kvk!$D$3:$D$1004,0),6),IF(AND(G93="Female",B93="Tvíliðaleikur"),INDEX(Tvíl.kvk!$A$3:$F$1008,MATCH(Skráningarblað!F93,Tvíl.kvk!$D$3:$D$1008,0),6),IF(AND(G93="Female",B93="Tvenndarleikur"),INDEX(Tvennd.kvk!$A$3:$F$1009,MATCH(Skráningarblað!F93,Tvennd.kvk!$D$3:$D$1009,0),6),"")))))),0)</f>
        <v/>
      </c>
      <c r="O93" s="13" t="str">
        <f>IFERROR(IF(F93="","",IF(AND(NOT(B93="Einliðaleikur"),D93=""),"Partner Wanted",INDEX(Leikmannaskrá!$A$2:$D$1171,MATCH(D93,Leikmannaskrá!$A$2:$A$1175,0),2))),"")</f>
        <v/>
      </c>
      <c r="P93" s="13" t="str">
        <f>IFERROR(INDEX(Leikmannaskrá!$A$2:$D$1171,MATCH(D93,Leikmannaskrá!$A$2:$A$1175,0),4),"")</f>
        <v/>
      </c>
      <c r="Q93" s="13" t="str">
        <f>IFERROR(IF(AND(P93="Male",B93="Einliðaleikur"),INDEX(Einl.kk!$A$3:$F$1041,MATCH(Skráningarblað!O93,Einl.kk!$D$3:$D$1041,0),2),IF(AND(P93="Male",B93="Tvíliðaleikur"),INDEX(Tvíl.kk!$A$3:$F$1054,MATCH(Skráningarblað!O93,Tvíl.kk!$D$3:$D$1054,0),2),IF(AND(P93="Male",B93="Tvenndarleikur"),INDEX(Tvennd.kk!$A$3:$F$1025,MATCH(Skráningarblað!O93,Tvennd.kk!$D$3:$D$1025,0),2),IF(AND(P93="Female",B93="Einliðaleikur"),INDEX(Einl.kvk!$A$3:$F$1004,MATCH(Skráningarblað!O93,Einl.kvk!$D$3:$D$1004,0),2),IF(AND(P93="Female",B93="Tvíliðaleikur"),INDEX(Tvíl.kvk!$A$3:$F$1008,MATCH(Skráningarblað!O93,Tvíl.kvk!$D$3:$D$1008,0),2),IF(AND(P93="Female",B93="Tvenndarleikur"),INDEX(Tvennd.kvk!$A$3:$F$1009,MATCH(Skráningarblað!O93,Tvennd.kvk!$D$3:$D$1009,0),2),"")))))),"2. Deild")</f>
        <v/>
      </c>
      <c r="R93" s="13" t="str">
        <f t="shared" si="10"/>
        <v/>
      </c>
      <c r="S93" s="13" t="str">
        <f>IFERROR(IF(AND(P93="Male",B93="Einliðaleikur"),INDEX(Einl.kk!$A$3:$F$1041,MATCH(Skráningarblað!O93,Einl.kk!$D$3:$D$1041,0),6),IF(AND(P93="Male",B93="Tvíliðaleikur"),INDEX(Tvíl.kk!$A$3:$F$1054,MATCH(Skráningarblað!O93,Tvíl.kk!$D$3:$D$1054,0),6),IF(AND(P93="Male",B93="Tvenndarleikur"),INDEX(Tvennd.kk!$A$3:$F$1025,MATCH(Skráningarblað!O93,Tvennd.kk!$D$3:$D$1025,0),6),IF(AND(P93="Female",B93="Einliðaleikur"),INDEX(Einl.kvk!$A$3:$F$1004,MATCH(Skráningarblað!O93,Einl.kvk!$D$3:$D$1004,0),6),IF(AND(P93="Female",B93="Tvíliðaleikur"),INDEX(Tvíl.kvk!$A$3:$F$1008,MATCH(Skráningarblað!O93,Tvíl.kvk!$D$3:$D$1008,0),6),IF(AND(P93="Female",B93="Tvenndarleikur"),INDEX(Tvennd.kvk!$A$3:$F$1009,MATCH(Skráningarblað!O93,Tvennd.kvk!$D$3:$D$1009,0),6),"")))))),0)</f>
        <v/>
      </c>
      <c r="T93" s="13" t="str">
        <f>IFERROR(INDEX(Leikmannaskrá!$A$2:$E$612,MATCH(A93,Leikmannaskrá!$A$2:$A$612,0),5),"")</f>
        <v/>
      </c>
      <c r="U93" s="29" t="str">
        <f t="shared" si="11"/>
        <v/>
      </c>
    </row>
    <row r="94" spans="1:21" x14ac:dyDescent="0.35">
      <c r="A94" s="28"/>
      <c r="B94" s="28"/>
      <c r="C94" s="28"/>
      <c r="D94" s="28"/>
      <c r="E94" s="28"/>
      <c r="F94" s="13" t="str">
        <f>IFERROR(INDEX(Leikmannaskrá!$A$2:$D$1171,MATCH(A94,Leikmannaskrá!$A$2:$A$1175,0),2),"")</f>
        <v/>
      </c>
      <c r="G94" s="13" t="str">
        <f>IFERROR(INDEX(Leikmannaskrá!$A$2:$D$1171,MATCH(A94,Leikmannaskrá!$A$2:$A$1175,0),4),"")</f>
        <v/>
      </c>
      <c r="H94" s="13" t="str">
        <f>IFERROR(INDEX(Leikmannaskrá!$A$2:$D$1171,MATCH(A94,Leikmannaskrá!$A$2:$A$1175,0),3),"")</f>
        <v/>
      </c>
      <c r="I94" s="13" t="str">
        <f>IFERROR(IF(AND(G94="Male",B94="Einliðaleikur"),INDEX(Einl.kk!$A$3:$F$1041,MATCH(Skráningarblað!F94,Einl.kk!$D$3:$D$1041,0),2),IF(AND(G94="Male",B94="Tvíliðaleikur"),INDEX(Tvíl.kk!$A$3:$F$1054,MATCH(Skráningarblað!F94,Tvíl.kk!$D$3:$D$1054,0),2),IF(AND(G94="Male",B94="Tvenndarleikur"),INDEX(Tvennd.kk!$A$3:$F$1025,MATCH(Skráningarblað!F94,Tvennd.kk!$D$3:$D$1025,0),2),IF(AND(G94="Female",B94="Einliðaleikur"),INDEX(Einl.kvk!$A$3:$F$1004,MATCH(Skráningarblað!F94,Einl.kvk!$D$3:$D$1004,0),2),IF(AND(G94="Female",B94="Tvíliðaleikur"),INDEX(Tvíl.kvk!$A$3:$F$1008,MATCH(Skráningarblað!F94,Tvíl.kvk!$D$3:$D$1008,0),2),IF(AND(G94="Female",B94="Tvenndarleikur"),INDEX(Tvennd.kvk!$A$3:$F$1009,MATCH(Skráningarblað!F94,Tvennd.kvk!$D$3:$D$1009,0),2),"")))))),"2. Deild")</f>
        <v/>
      </c>
      <c r="J94" s="13" t="str">
        <f t="shared" si="6"/>
        <v/>
      </c>
      <c r="K94" s="13" t="str">
        <f t="shared" si="7"/>
        <v/>
      </c>
      <c r="L94" s="13">
        <f t="shared" si="8"/>
        <v>0</v>
      </c>
      <c r="M94" s="13" t="str">
        <f t="shared" si="9"/>
        <v xml:space="preserve"> -  </v>
      </c>
      <c r="N94" s="13" t="str">
        <f>IFERROR(IF(AND(G94="Male",B94="Einliðaleikur"),INDEX(Einl.kk!$A$3:$F$1041,MATCH(Skráningarblað!F94,Einl.kk!$D$3:$D$1041,0),6),IF(AND(G94="Male",B94="Tvíliðaleikur"),INDEX(Tvíl.kk!$A$3:$F$1054,MATCH(Skráningarblað!F94,Tvíl.kk!$D$3:$D$1054,0),6),IF(AND(G94="Male",B94="Tvenndarleikur"),INDEX(Tvennd.kk!$A$3:$F$1025,MATCH(Skráningarblað!F94,Tvennd.kk!$D$3:$D$1025,0),6),IF(AND(G94="Female",B94="Einliðaleikur"),INDEX(Einl.kvk!$A$3:$F$1004,MATCH(Skráningarblað!F94,Einl.kvk!$D$3:$D$1004,0),6),IF(AND(G94="Female",B94="Tvíliðaleikur"),INDEX(Tvíl.kvk!$A$3:$F$1008,MATCH(Skráningarblað!F94,Tvíl.kvk!$D$3:$D$1008,0),6),IF(AND(G94="Female",B94="Tvenndarleikur"),INDEX(Tvennd.kvk!$A$3:$F$1009,MATCH(Skráningarblað!F94,Tvennd.kvk!$D$3:$D$1009,0),6),"")))))),0)</f>
        <v/>
      </c>
      <c r="O94" s="13" t="str">
        <f>IFERROR(IF(F94="","",IF(AND(NOT(B94="Einliðaleikur"),D94=""),"Partner Wanted",INDEX(Leikmannaskrá!$A$2:$D$1171,MATCH(D94,Leikmannaskrá!$A$2:$A$1175,0),2))),"")</f>
        <v/>
      </c>
      <c r="P94" s="13" t="str">
        <f>IFERROR(INDEX(Leikmannaskrá!$A$2:$D$1171,MATCH(D94,Leikmannaskrá!$A$2:$A$1175,0),4),"")</f>
        <v/>
      </c>
      <c r="Q94" s="13" t="str">
        <f>IFERROR(IF(AND(P94="Male",B94="Einliðaleikur"),INDEX(Einl.kk!$A$3:$F$1041,MATCH(Skráningarblað!O94,Einl.kk!$D$3:$D$1041,0),2),IF(AND(P94="Male",B94="Tvíliðaleikur"),INDEX(Tvíl.kk!$A$3:$F$1054,MATCH(Skráningarblað!O94,Tvíl.kk!$D$3:$D$1054,0),2),IF(AND(P94="Male",B94="Tvenndarleikur"),INDEX(Tvennd.kk!$A$3:$F$1025,MATCH(Skráningarblað!O94,Tvennd.kk!$D$3:$D$1025,0),2),IF(AND(P94="Female",B94="Einliðaleikur"),INDEX(Einl.kvk!$A$3:$F$1004,MATCH(Skráningarblað!O94,Einl.kvk!$D$3:$D$1004,0),2),IF(AND(P94="Female",B94="Tvíliðaleikur"),INDEX(Tvíl.kvk!$A$3:$F$1008,MATCH(Skráningarblað!O94,Tvíl.kvk!$D$3:$D$1008,0),2),IF(AND(P94="Female",B94="Tvenndarleikur"),INDEX(Tvennd.kvk!$A$3:$F$1009,MATCH(Skráningarblað!O94,Tvennd.kvk!$D$3:$D$1009,0),2),"")))))),"2. Deild")</f>
        <v/>
      </c>
      <c r="R94" s="13" t="str">
        <f t="shared" si="10"/>
        <v/>
      </c>
      <c r="S94" s="13" t="str">
        <f>IFERROR(IF(AND(P94="Male",B94="Einliðaleikur"),INDEX(Einl.kk!$A$3:$F$1041,MATCH(Skráningarblað!O94,Einl.kk!$D$3:$D$1041,0),6),IF(AND(P94="Male",B94="Tvíliðaleikur"),INDEX(Tvíl.kk!$A$3:$F$1054,MATCH(Skráningarblað!O94,Tvíl.kk!$D$3:$D$1054,0),6),IF(AND(P94="Male",B94="Tvenndarleikur"),INDEX(Tvennd.kk!$A$3:$F$1025,MATCH(Skráningarblað!O94,Tvennd.kk!$D$3:$D$1025,0),6),IF(AND(P94="Female",B94="Einliðaleikur"),INDEX(Einl.kvk!$A$3:$F$1004,MATCH(Skráningarblað!O94,Einl.kvk!$D$3:$D$1004,0),6),IF(AND(P94="Female",B94="Tvíliðaleikur"),INDEX(Tvíl.kvk!$A$3:$F$1008,MATCH(Skráningarblað!O94,Tvíl.kvk!$D$3:$D$1008,0),6),IF(AND(P94="Female",B94="Tvenndarleikur"),INDEX(Tvennd.kvk!$A$3:$F$1009,MATCH(Skráningarblað!O94,Tvennd.kvk!$D$3:$D$1009,0),6),"")))))),0)</f>
        <v/>
      </c>
      <c r="T94" s="13" t="str">
        <f>IFERROR(INDEX(Leikmannaskrá!$A$2:$E$612,MATCH(A94,Leikmannaskrá!$A$2:$A$612,0),5),"")</f>
        <v/>
      </c>
      <c r="U94" s="29" t="str">
        <f t="shared" si="11"/>
        <v/>
      </c>
    </row>
    <row r="95" spans="1:21" x14ac:dyDescent="0.35">
      <c r="A95" s="28"/>
      <c r="B95" s="28"/>
      <c r="C95" s="28"/>
      <c r="D95" s="28"/>
      <c r="E95" s="28"/>
      <c r="F95" s="13" t="str">
        <f>IFERROR(INDEX(Leikmannaskrá!$A$2:$D$1171,MATCH(A95,Leikmannaskrá!$A$2:$A$1175,0),2),"")</f>
        <v/>
      </c>
      <c r="G95" s="13" t="str">
        <f>IFERROR(INDEX(Leikmannaskrá!$A$2:$D$1171,MATCH(A95,Leikmannaskrá!$A$2:$A$1175,0),4),"")</f>
        <v/>
      </c>
      <c r="H95" s="13" t="str">
        <f>IFERROR(INDEX(Leikmannaskrá!$A$2:$D$1171,MATCH(A95,Leikmannaskrá!$A$2:$A$1175,0),3),"")</f>
        <v/>
      </c>
      <c r="I95" s="13" t="str">
        <f>IFERROR(IF(AND(G95="Male",B95="Einliðaleikur"),INDEX(Einl.kk!$A$3:$F$1041,MATCH(Skráningarblað!F95,Einl.kk!$D$3:$D$1041,0),2),IF(AND(G95="Male",B95="Tvíliðaleikur"),INDEX(Tvíl.kk!$A$3:$F$1054,MATCH(Skráningarblað!F95,Tvíl.kk!$D$3:$D$1054,0),2),IF(AND(G95="Male",B95="Tvenndarleikur"),INDEX(Tvennd.kk!$A$3:$F$1025,MATCH(Skráningarblað!F95,Tvennd.kk!$D$3:$D$1025,0),2),IF(AND(G95="Female",B95="Einliðaleikur"),INDEX(Einl.kvk!$A$3:$F$1004,MATCH(Skráningarblað!F95,Einl.kvk!$D$3:$D$1004,0),2),IF(AND(G95="Female",B95="Tvíliðaleikur"),INDEX(Tvíl.kvk!$A$3:$F$1008,MATCH(Skráningarblað!F95,Tvíl.kvk!$D$3:$D$1008,0),2),IF(AND(G95="Female",B95="Tvenndarleikur"),INDEX(Tvennd.kvk!$A$3:$F$1009,MATCH(Skráningarblað!F95,Tvennd.kvk!$D$3:$D$1009,0),2),"")))))),"2. Deild")</f>
        <v/>
      </c>
      <c r="J95" s="13" t="str">
        <f t="shared" si="6"/>
        <v/>
      </c>
      <c r="K95" s="13" t="str">
        <f t="shared" si="7"/>
        <v/>
      </c>
      <c r="L95" s="13">
        <f t="shared" si="8"/>
        <v>0</v>
      </c>
      <c r="M95" s="13" t="str">
        <f t="shared" si="9"/>
        <v xml:space="preserve"> -  </v>
      </c>
      <c r="N95" s="13" t="str">
        <f>IFERROR(IF(AND(G95="Male",B95="Einliðaleikur"),INDEX(Einl.kk!$A$3:$F$1041,MATCH(Skráningarblað!F95,Einl.kk!$D$3:$D$1041,0),6),IF(AND(G95="Male",B95="Tvíliðaleikur"),INDEX(Tvíl.kk!$A$3:$F$1054,MATCH(Skráningarblað!F95,Tvíl.kk!$D$3:$D$1054,0),6),IF(AND(G95="Male",B95="Tvenndarleikur"),INDEX(Tvennd.kk!$A$3:$F$1025,MATCH(Skráningarblað!F95,Tvennd.kk!$D$3:$D$1025,0),6),IF(AND(G95="Female",B95="Einliðaleikur"),INDEX(Einl.kvk!$A$3:$F$1004,MATCH(Skráningarblað!F95,Einl.kvk!$D$3:$D$1004,0),6),IF(AND(G95="Female",B95="Tvíliðaleikur"),INDEX(Tvíl.kvk!$A$3:$F$1008,MATCH(Skráningarblað!F95,Tvíl.kvk!$D$3:$D$1008,0),6),IF(AND(G95="Female",B95="Tvenndarleikur"),INDEX(Tvennd.kvk!$A$3:$F$1009,MATCH(Skráningarblað!F95,Tvennd.kvk!$D$3:$D$1009,0),6),"")))))),0)</f>
        <v/>
      </c>
      <c r="O95" s="13" t="str">
        <f>IFERROR(IF(F95="","",IF(AND(NOT(B95="Einliðaleikur"),D95=""),"Partner Wanted",INDEX(Leikmannaskrá!$A$2:$D$1171,MATCH(D95,Leikmannaskrá!$A$2:$A$1175,0),2))),"")</f>
        <v/>
      </c>
      <c r="P95" s="13" t="str">
        <f>IFERROR(INDEX(Leikmannaskrá!$A$2:$D$1171,MATCH(D95,Leikmannaskrá!$A$2:$A$1175,0),4),"")</f>
        <v/>
      </c>
      <c r="Q95" s="13" t="str">
        <f>IFERROR(IF(AND(P95="Male",B95="Einliðaleikur"),INDEX(Einl.kk!$A$3:$F$1041,MATCH(Skráningarblað!O95,Einl.kk!$D$3:$D$1041,0),2),IF(AND(P95="Male",B95="Tvíliðaleikur"),INDEX(Tvíl.kk!$A$3:$F$1054,MATCH(Skráningarblað!O95,Tvíl.kk!$D$3:$D$1054,0),2),IF(AND(P95="Male",B95="Tvenndarleikur"),INDEX(Tvennd.kk!$A$3:$F$1025,MATCH(Skráningarblað!O95,Tvennd.kk!$D$3:$D$1025,0),2),IF(AND(P95="Female",B95="Einliðaleikur"),INDEX(Einl.kvk!$A$3:$F$1004,MATCH(Skráningarblað!O95,Einl.kvk!$D$3:$D$1004,0),2),IF(AND(P95="Female",B95="Tvíliðaleikur"),INDEX(Tvíl.kvk!$A$3:$F$1008,MATCH(Skráningarblað!O95,Tvíl.kvk!$D$3:$D$1008,0),2),IF(AND(P95="Female",B95="Tvenndarleikur"),INDEX(Tvennd.kvk!$A$3:$F$1009,MATCH(Skráningarblað!O95,Tvennd.kvk!$D$3:$D$1009,0),2),"")))))),"2. Deild")</f>
        <v/>
      </c>
      <c r="R95" s="13" t="str">
        <f t="shared" si="10"/>
        <v/>
      </c>
      <c r="S95" s="13" t="str">
        <f>IFERROR(IF(AND(P95="Male",B95="Einliðaleikur"),INDEX(Einl.kk!$A$3:$F$1041,MATCH(Skráningarblað!O95,Einl.kk!$D$3:$D$1041,0),6),IF(AND(P95="Male",B95="Tvíliðaleikur"),INDEX(Tvíl.kk!$A$3:$F$1054,MATCH(Skráningarblað!O95,Tvíl.kk!$D$3:$D$1054,0),6),IF(AND(P95="Male",B95="Tvenndarleikur"),INDEX(Tvennd.kk!$A$3:$F$1025,MATCH(Skráningarblað!O95,Tvennd.kk!$D$3:$D$1025,0),6),IF(AND(P95="Female",B95="Einliðaleikur"),INDEX(Einl.kvk!$A$3:$F$1004,MATCH(Skráningarblað!O95,Einl.kvk!$D$3:$D$1004,0),6),IF(AND(P95="Female",B95="Tvíliðaleikur"),INDEX(Tvíl.kvk!$A$3:$F$1008,MATCH(Skráningarblað!O95,Tvíl.kvk!$D$3:$D$1008,0),6),IF(AND(P95="Female",B95="Tvenndarleikur"),INDEX(Tvennd.kvk!$A$3:$F$1009,MATCH(Skráningarblað!O95,Tvennd.kvk!$D$3:$D$1009,0),6),"")))))),0)</f>
        <v/>
      </c>
      <c r="T95" s="13" t="str">
        <f>IFERROR(INDEX(Leikmannaskrá!$A$2:$E$612,MATCH(A95,Leikmannaskrá!$A$2:$A$612,0),5),"")</f>
        <v/>
      </c>
      <c r="U95" s="29" t="str">
        <f t="shared" si="11"/>
        <v/>
      </c>
    </row>
    <row r="96" spans="1:21" x14ac:dyDescent="0.35">
      <c r="A96" s="28"/>
      <c r="B96" s="28"/>
      <c r="C96" s="28"/>
      <c r="D96" s="28"/>
      <c r="E96" s="28"/>
      <c r="F96" s="13" t="str">
        <f>IFERROR(INDEX(Leikmannaskrá!$A$2:$D$1171,MATCH(A96,Leikmannaskrá!$A$2:$A$1175,0),2),"")</f>
        <v/>
      </c>
      <c r="G96" s="13" t="str">
        <f>IFERROR(INDEX(Leikmannaskrá!$A$2:$D$1171,MATCH(A96,Leikmannaskrá!$A$2:$A$1175,0),4),"")</f>
        <v/>
      </c>
      <c r="H96" s="13" t="str">
        <f>IFERROR(INDEX(Leikmannaskrá!$A$2:$D$1171,MATCH(A96,Leikmannaskrá!$A$2:$A$1175,0),3),"")</f>
        <v/>
      </c>
      <c r="I96" s="13" t="str">
        <f>IFERROR(IF(AND(G96="Male",B96="Einliðaleikur"),INDEX(Einl.kk!$A$3:$F$1041,MATCH(Skráningarblað!F96,Einl.kk!$D$3:$D$1041,0),2),IF(AND(G96="Male",B96="Tvíliðaleikur"),INDEX(Tvíl.kk!$A$3:$F$1054,MATCH(Skráningarblað!F96,Tvíl.kk!$D$3:$D$1054,0),2),IF(AND(G96="Male",B96="Tvenndarleikur"),INDEX(Tvennd.kk!$A$3:$F$1025,MATCH(Skráningarblað!F96,Tvennd.kk!$D$3:$D$1025,0),2),IF(AND(G96="Female",B96="Einliðaleikur"),INDEX(Einl.kvk!$A$3:$F$1004,MATCH(Skráningarblað!F96,Einl.kvk!$D$3:$D$1004,0),2),IF(AND(G96="Female",B96="Tvíliðaleikur"),INDEX(Tvíl.kvk!$A$3:$F$1008,MATCH(Skráningarblað!F96,Tvíl.kvk!$D$3:$D$1008,0),2),IF(AND(G96="Female",B96="Tvenndarleikur"),INDEX(Tvennd.kvk!$A$3:$F$1009,MATCH(Skráningarblað!F96,Tvennd.kvk!$D$3:$D$1009,0),2),"")))))),"2. Deild")</f>
        <v/>
      </c>
      <c r="J96" s="13" t="str">
        <f t="shared" si="6"/>
        <v/>
      </c>
      <c r="K96" s="13" t="str">
        <f t="shared" si="7"/>
        <v/>
      </c>
      <c r="L96" s="13">
        <f t="shared" si="8"/>
        <v>0</v>
      </c>
      <c r="M96" s="13" t="str">
        <f t="shared" si="9"/>
        <v xml:space="preserve"> -  </v>
      </c>
      <c r="N96" s="13" t="str">
        <f>IFERROR(IF(AND(G96="Male",B96="Einliðaleikur"),INDEX(Einl.kk!$A$3:$F$1041,MATCH(Skráningarblað!F96,Einl.kk!$D$3:$D$1041,0),6),IF(AND(G96="Male",B96="Tvíliðaleikur"),INDEX(Tvíl.kk!$A$3:$F$1054,MATCH(Skráningarblað!F96,Tvíl.kk!$D$3:$D$1054,0),6),IF(AND(G96="Male",B96="Tvenndarleikur"),INDEX(Tvennd.kk!$A$3:$F$1025,MATCH(Skráningarblað!F96,Tvennd.kk!$D$3:$D$1025,0),6),IF(AND(G96="Female",B96="Einliðaleikur"),INDEX(Einl.kvk!$A$3:$F$1004,MATCH(Skráningarblað!F96,Einl.kvk!$D$3:$D$1004,0),6),IF(AND(G96="Female",B96="Tvíliðaleikur"),INDEX(Tvíl.kvk!$A$3:$F$1008,MATCH(Skráningarblað!F96,Tvíl.kvk!$D$3:$D$1008,0),6),IF(AND(G96="Female",B96="Tvenndarleikur"),INDEX(Tvennd.kvk!$A$3:$F$1009,MATCH(Skráningarblað!F96,Tvennd.kvk!$D$3:$D$1009,0),6),"")))))),0)</f>
        <v/>
      </c>
      <c r="O96" s="13" t="str">
        <f>IFERROR(IF(F96="","",IF(AND(NOT(B96="Einliðaleikur"),D96=""),"Partner Wanted",INDEX(Leikmannaskrá!$A$2:$D$1171,MATCH(D96,Leikmannaskrá!$A$2:$A$1175,0),2))),"")</f>
        <v/>
      </c>
      <c r="P96" s="13" t="str">
        <f>IFERROR(INDEX(Leikmannaskrá!$A$2:$D$1171,MATCH(D96,Leikmannaskrá!$A$2:$A$1175,0),4),"")</f>
        <v/>
      </c>
      <c r="Q96" s="13" t="str">
        <f>IFERROR(IF(AND(P96="Male",B96="Einliðaleikur"),INDEX(Einl.kk!$A$3:$F$1041,MATCH(Skráningarblað!O96,Einl.kk!$D$3:$D$1041,0),2),IF(AND(P96="Male",B96="Tvíliðaleikur"),INDEX(Tvíl.kk!$A$3:$F$1054,MATCH(Skráningarblað!O96,Tvíl.kk!$D$3:$D$1054,0),2),IF(AND(P96="Male",B96="Tvenndarleikur"),INDEX(Tvennd.kk!$A$3:$F$1025,MATCH(Skráningarblað!O96,Tvennd.kk!$D$3:$D$1025,0),2),IF(AND(P96="Female",B96="Einliðaleikur"),INDEX(Einl.kvk!$A$3:$F$1004,MATCH(Skráningarblað!O96,Einl.kvk!$D$3:$D$1004,0),2),IF(AND(P96="Female",B96="Tvíliðaleikur"),INDEX(Tvíl.kvk!$A$3:$F$1008,MATCH(Skráningarblað!O96,Tvíl.kvk!$D$3:$D$1008,0),2),IF(AND(P96="Female",B96="Tvenndarleikur"),INDEX(Tvennd.kvk!$A$3:$F$1009,MATCH(Skráningarblað!O96,Tvennd.kvk!$D$3:$D$1009,0),2),"")))))),"2. Deild")</f>
        <v/>
      </c>
      <c r="R96" s="13" t="str">
        <f t="shared" si="10"/>
        <v/>
      </c>
      <c r="S96" s="13" t="str">
        <f>IFERROR(IF(AND(P96="Male",B96="Einliðaleikur"),INDEX(Einl.kk!$A$3:$F$1041,MATCH(Skráningarblað!O96,Einl.kk!$D$3:$D$1041,0),6),IF(AND(P96="Male",B96="Tvíliðaleikur"),INDEX(Tvíl.kk!$A$3:$F$1054,MATCH(Skráningarblað!O96,Tvíl.kk!$D$3:$D$1054,0),6),IF(AND(P96="Male",B96="Tvenndarleikur"),INDEX(Tvennd.kk!$A$3:$F$1025,MATCH(Skráningarblað!O96,Tvennd.kk!$D$3:$D$1025,0),6),IF(AND(P96="Female",B96="Einliðaleikur"),INDEX(Einl.kvk!$A$3:$F$1004,MATCH(Skráningarblað!O96,Einl.kvk!$D$3:$D$1004,0),6),IF(AND(P96="Female",B96="Tvíliðaleikur"),INDEX(Tvíl.kvk!$A$3:$F$1008,MATCH(Skráningarblað!O96,Tvíl.kvk!$D$3:$D$1008,0),6),IF(AND(P96="Female",B96="Tvenndarleikur"),INDEX(Tvennd.kvk!$A$3:$F$1009,MATCH(Skráningarblað!O96,Tvennd.kvk!$D$3:$D$1009,0),6),"")))))),0)</f>
        <v/>
      </c>
      <c r="T96" s="13" t="str">
        <f>IFERROR(INDEX(Leikmannaskrá!$A$2:$E$612,MATCH(A96,Leikmannaskrá!$A$2:$A$612,0),5),"")</f>
        <v/>
      </c>
      <c r="U96" s="29" t="str">
        <f t="shared" si="11"/>
        <v/>
      </c>
    </row>
    <row r="97" spans="1:21" x14ac:dyDescent="0.35">
      <c r="A97" s="28"/>
      <c r="B97" s="28"/>
      <c r="C97" s="28"/>
      <c r="D97" s="28"/>
      <c r="E97" s="28"/>
      <c r="F97" s="13" t="str">
        <f>IFERROR(INDEX(Leikmannaskrá!$A$2:$D$1171,MATCH(A97,Leikmannaskrá!$A$2:$A$1175,0),2),"")</f>
        <v/>
      </c>
      <c r="G97" s="13" t="str">
        <f>IFERROR(INDEX(Leikmannaskrá!$A$2:$D$1171,MATCH(A97,Leikmannaskrá!$A$2:$A$1175,0),4),"")</f>
        <v/>
      </c>
      <c r="H97" s="13" t="str">
        <f>IFERROR(INDEX(Leikmannaskrá!$A$2:$D$1171,MATCH(A97,Leikmannaskrá!$A$2:$A$1175,0),3),"")</f>
        <v/>
      </c>
      <c r="I97" s="13" t="str">
        <f>IFERROR(IF(AND(G97="Male",B97="Einliðaleikur"),INDEX(Einl.kk!$A$3:$F$1041,MATCH(Skráningarblað!F97,Einl.kk!$D$3:$D$1041,0),2),IF(AND(G97="Male",B97="Tvíliðaleikur"),INDEX(Tvíl.kk!$A$3:$F$1054,MATCH(Skráningarblað!F97,Tvíl.kk!$D$3:$D$1054,0),2),IF(AND(G97="Male",B97="Tvenndarleikur"),INDEX(Tvennd.kk!$A$3:$F$1025,MATCH(Skráningarblað!F97,Tvennd.kk!$D$3:$D$1025,0),2),IF(AND(G97="Female",B97="Einliðaleikur"),INDEX(Einl.kvk!$A$3:$F$1004,MATCH(Skráningarblað!F97,Einl.kvk!$D$3:$D$1004,0),2),IF(AND(G97="Female",B97="Tvíliðaleikur"),INDEX(Tvíl.kvk!$A$3:$F$1008,MATCH(Skráningarblað!F97,Tvíl.kvk!$D$3:$D$1008,0),2),IF(AND(G97="Female",B97="Tvenndarleikur"),INDEX(Tvennd.kvk!$A$3:$F$1009,MATCH(Skráningarblað!F97,Tvennd.kvk!$D$3:$D$1009,0),2),"")))))),"2. Deild")</f>
        <v/>
      </c>
      <c r="J97" s="13" t="str">
        <f t="shared" si="6"/>
        <v/>
      </c>
      <c r="K97" s="13" t="str">
        <f t="shared" si="7"/>
        <v/>
      </c>
      <c r="L97" s="13">
        <f t="shared" si="8"/>
        <v>0</v>
      </c>
      <c r="M97" s="13" t="str">
        <f t="shared" si="9"/>
        <v xml:space="preserve"> -  </v>
      </c>
      <c r="N97" s="13" t="str">
        <f>IFERROR(IF(AND(G97="Male",B97="Einliðaleikur"),INDEX(Einl.kk!$A$3:$F$1041,MATCH(Skráningarblað!F97,Einl.kk!$D$3:$D$1041,0),6),IF(AND(G97="Male",B97="Tvíliðaleikur"),INDEX(Tvíl.kk!$A$3:$F$1054,MATCH(Skráningarblað!F97,Tvíl.kk!$D$3:$D$1054,0),6),IF(AND(G97="Male",B97="Tvenndarleikur"),INDEX(Tvennd.kk!$A$3:$F$1025,MATCH(Skráningarblað!F97,Tvennd.kk!$D$3:$D$1025,0),6),IF(AND(G97="Female",B97="Einliðaleikur"),INDEX(Einl.kvk!$A$3:$F$1004,MATCH(Skráningarblað!F97,Einl.kvk!$D$3:$D$1004,0),6),IF(AND(G97="Female",B97="Tvíliðaleikur"),INDEX(Tvíl.kvk!$A$3:$F$1008,MATCH(Skráningarblað!F97,Tvíl.kvk!$D$3:$D$1008,0),6),IF(AND(G97="Female",B97="Tvenndarleikur"),INDEX(Tvennd.kvk!$A$3:$F$1009,MATCH(Skráningarblað!F97,Tvennd.kvk!$D$3:$D$1009,0),6),"")))))),0)</f>
        <v/>
      </c>
      <c r="O97" s="13" t="str">
        <f>IFERROR(IF(F97="","",IF(AND(NOT(B97="Einliðaleikur"),D97=""),"Partner Wanted",INDEX(Leikmannaskrá!$A$2:$D$1171,MATCH(D97,Leikmannaskrá!$A$2:$A$1175,0),2))),"")</f>
        <v/>
      </c>
      <c r="P97" s="13" t="str">
        <f>IFERROR(INDEX(Leikmannaskrá!$A$2:$D$1171,MATCH(D97,Leikmannaskrá!$A$2:$A$1175,0),4),"")</f>
        <v/>
      </c>
      <c r="Q97" s="13" t="str">
        <f>IFERROR(IF(AND(P97="Male",B97="Einliðaleikur"),INDEX(Einl.kk!$A$3:$F$1041,MATCH(Skráningarblað!O97,Einl.kk!$D$3:$D$1041,0),2),IF(AND(P97="Male",B97="Tvíliðaleikur"),INDEX(Tvíl.kk!$A$3:$F$1054,MATCH(Skráningarblað!O97,Tvíl.kk!$D$3:$D$1054,0),2),IF(AND(P97="Male",B97="Tvenndarleikur"),INDEX(Tvennd.kk!$A$3:$F$1025,MATCH(Skráningarblað!O97,Tvennd.kk!$D$3:$D$1025,0),2),IF(AND(P97="Female",B97="Einliðaleikur"),INDEX(Einl.kvk!$A$3:$F$1004,MATCH(Skráningarblað!O97,Einl.kvk!$D$3:$D$1004,0),2),IF(AND(P97="Female",B97="Tvíliðaleikur"),INDEX(Tvíl.kvk!$A$3:$F$1008,MATCH(Skráningarblað!O97,Tvíl.kvk!$D$3:$D$1008,0),2),IF(AND(P97="Female",B97="Tvenndarleikur"),INDEX(Tvennd.kvk!$A$3:$F$1009,MATCH(Skráningarblað!O97,Tvennd.kvk!$D$3:$D$1009,0),2),"")))))),"2. Deild")</f>
        <v/>
      </c>
      <c r="R97" s="13" t="str">
        <f t="shared" si="10"/>
        <v/>
      </c>
      <c r="S97" s="13" t="str">
        <f>IFERROR(IF(AND(P97="Male",B97="Einliðaleikur"),INDEX(Einl.kk!$A$3:$F$1041,MATCH(Skráningarblað!O97,Einl.kk!$D$3:$D$1041,0),6),IF(AND(P97="Male",B97="Tvíliðaleikur"),INDEX(Tvíl.kk!$A$3:$F$1054,MATCH(Skráningarblað!O97,Tvíl.kk!$D$3:$D$1054,0),6),IF(AND(P97="Male",B97="Tvenndarleikur"),INDEX(Tvennd.kk!$A$3:$F$1025,MATCH(Skráningarblað!O97,Tvennd.kk!$D$3:$D$1025,0),6),IF(AND(P97="Female",B97="Einliðaleikur"),INDEX(Einl.kvk!$A$3:$F$1004,MATCH(Skráningarblað!O97,Einl.kvk!$D$3:$D$1004,0),6),IF(AND(P97="Female",B97="Tvíliðaleikur"),INDEX(Tvíl.kvk!$A$3:$F$1008,MATCH(Skráningarblað!O97,Tvíl.kvk!$D$3:$D$1008,0),6),IF(AND(P97="Female",B97="Tvenndarleikur"),INDEX(Tvennd.kvk!$A$3:$F$1009,MATCH(Skráningarblað!O97,Tvennd.kvk!$D$3:$D$1009,0),6),"")))))),0)</f>
        <v/>
      </c>
      <c r="T97" s="13" t="str">
        <f>IFERROR(INDEX(Leikmannaskrá!$A$2:$E$612,MATCH(A97,Leikmannaskrá!$A$2:$A$612,0),5),"")</f>
        <v/>
      </c>
      <c r="U97" s="29" t="str">
        <f t="shared" si="11"/>
        <v/>
      </c>
    </row>
    <row r="98" spans="1:21" x14ac:dyDescent="0.35">
      <c r="A98" s="28"/>
      <c r="B98" s="28"/>
      <c r="C98" s="28"/>
      <c r="D98" s="28"/>
      <c r="E98" s="28"/>
      <c r="F98" s="13" t="str">
        <f>IFERROR(INDEX(Leikmannaskrá!$A$2:$D$1171,MATCH(A98,Leikmannaskrá!$A$2:$A$1175,0),2),"")</f>
        <v/>
      </c>
      <c r="G98" s="13" t="str">
        <f>IFERROR(INDEX(Leikmannaskrá!$A$2:$D$1171,MATCH(A98,Leikmannaskrá!$A$2:$A$1175,0),4),"")</f>
        <v/>
      </c>
      <c r="H98" s="13" t="str">
        <f>IFERROR(INDEX(Leikmannaskrá!$A$2:$D$1171,MATCH(A98,Leikmannaskrá!$A$2:$A$1175,0),3),"")</f>
        <v/>
      </c>
      <c r="I98" s="13" t="str">
        <f>IFERROR(IF(AND(G98="Male",B98="Einliðaleikur"),INDEX(Einl.kk!$A$3:$F$1041,MATCH(Skráningarblað!F98,Einl.kk!$D$3:$D$1041,0),2),IF(AND(G98="Male",B98="Tvíliðaleikur"),INDEX(Tvíl.kk!$A$3:$F$1054,MATCH(Skráningarblað!F98,Tvíl.kk!$D$3:$D$1054,0),2),IF(AND(G98="Male",B98="Tvenndarleikur"),INDEX(Tvennd.kk!$A$3:$F$1025,MATCH(Skráningarblað!F98,Tvennd.kk!$D$3:$D$1025,0),2),IF(AND(G98="Female",B98="Einliðaleikur"),INDEX(Einl.kvk!$A$3:$F$1004,MATCH(Skráningarblað!F98,Einl.kvk!$D$3:$D$1004,0),2),IF(AND(G98="Female",B98="Tvíliðaleikur"),INDEX(Tvíl.kvk!$A$3:$F$1008,MATCH(Skráningarblað!F98,Tvíl.kvk!$D$3:$D$1008,0),2),IF(AND(G98="Female",B98="Tvenndarleikur"),INDEX(Tvennd.kvk!$A$3:$F$1009,MATCH(Skráningarblað!F98,Tvennd.kvk!$D$3:$D$1009,0),2),"")))))),"2. Deild")</f>
        <v/>
      </c>
      <c r="J98" s="13" t="str">
        <f t="shared" si="6"/>
        <v/>
      </c>
      <c r="K98" s="13" t="str">
        <f t="shared" si="7"/>
        <v/>
      </c>
      <c r="L98" s="13">
        <f t="shared" si="8"/>
        <v>0</v>
      </c>
      <c r="M98" s="13" t="str">
        <f t="shared" si="9"/>
        <v xml:space="preserve"> -  </v>
      </c>
      <c r="N98" s="13" t="str">
        <f>IFERROR(IF(AND(G98="Male",B98="Einliðaleikur"),INDEX(Einl.kk!$A$3:$F$1041,MATCH(Skráningarblað!F98,Einl.kk!$D$3:$D$1041,0),6),IF(AND(G98="Male",B98="Tvíliðaleikur"),INDEX(Tvíl.kk!$A$3:$F$1054,MATCH(Skráningarblað!F98,Tvíl.kk!$D$3:$D$1054,0),6),IF(AND(G98="Male",B98="Tvenndarleikur"),INDEX(Tvennd.kk!$A$3:$F$1025,MATCH(Skráningarblað!F98,Tvennd.kk!$D$3:$D$1025,0),6),IF(AND(G98="Female",B98="Einliðaleikur"),INDEX(Einl.kvk!$A$3:$F$1004,MATCH(Skráningarblað!F98,Einl.kvk!$D$3:$D$1004,0),6),IF(AND(G98="Female",B98="Tvíliðaleikur"),INDEX(Tvíl.kvk!$A$3:$F$1008,MATCH(Skráningarblað!F98,Tvíl.kvk!$D$3:$D$1008,0),6),IF(AND(G98="Female",B98="Tvenndarleikur"),INDEX(Tvennd.kvk!$A$3:$F$1009,MATCH(Skráningarblað!F98,Tvennd.kvk!$D$3:$D$1009,0),6),"")))))),0)</f>
        <v/>
      </c>
      <c r="O98" s="13" t="str">
        <f>IFERROR(IF(F98="","",IF(AND(NOT(B98="Einliðaleikur"),D98=""),"Partner Wanted",INDEX(Leikmannaskrá!$A$2:$D$1171,MATCH(D98,Leikmannaskrá!$A$2:$A$1175,0),2))),"")</f>
        <v/>
      </c>
      <c r="P98" s="13" t="str">
        <f>IFERROR(INDEX(Leikmannaskrá!$A$2:$D$1171,MATCH(D98,Leikmannaskrá!$A$2:$A$1175,0),4),"")</f>
        <v/>
      </c>
      <c r="Q98" s="13" t="str">
        <f>IFERROR(IF(AND(P98="Male",B98="Einliðaleikur"),INDEX(Einl.kk!$A$3:$F$1041,MATCH(Skráningarblað!O98,Einl.kk!$D$3:$D$1041,0),2),IF(AND(P98="Male",B98="Tvíliðaleikur"),INDEX(Tvíl.kk!$A$3:$F$1054,MATCH(Skráningarblað!O98,Tvíl.kk!$D$3:$D$1054,0),2),IF(AND(P98="Male",B98="Tvenndarleikur"),INDEX(Tvennd.kk!$A$3:$F$1025,MATCH(Skráningarblað!O98,Tvennd.kk!$D$3:$D$1025,0),2),IF(AND(P98="Female",B98="Einliðaleikur"),INDEX(Einl.kvk!$A$3:$F$1004,MATCH(Skráningarblað!O98,Einl.kvk!$D$3:$D$1004,0),2),IF(AND(P98="Female",B98="Tvíliðaleikur"),INDEX(Tvíl.kvk!$A$3:$F$1008,MATCH(Skráningarblað!O98,Tvíl.kvk!$D$3:$D$1008,0),2),IF(AND(P98="Female",B98="Tvenndarleikur"),INDEX(Tvennd.kvk!$A$3:$F$1009,MATCH(Skráningarblað!O98,Tvennd.kvk!$D$3:$D$1009,0),2),"")))))),"2. Deild")</f>
        <v/>
      </c>
      <c r="R98" s="13" t="str">
        <f t="shared" si="10"/>
        <v/>
      </c>
      <c r="S98" s="13" t="str">
        <f>IFERROR(IF(AND(P98="Male",B98="Einliðaleikur"),INDEX(Einl.kk!$A$3:$F$1041,MATCH(Skráningarblað!O98,Einl.kk!$D$3:$D$1041,0),6),IF(AND(P98="Male",B98="Tvíliðaleikur"),INDEX(Tvíl.kk!$A$3:$F$1054,MATCH(Skráningarblað!O98,Tvíl.kk!$D$3:$D$1054,0),6),IF(AND(P98="Male",B98="Tvenndarleikur"),INDEX(Tvennd.kk!$A$3:$F$1025,MATCH(Skráningarblað!O98,Tvennd.kk!$D$3:$D$1025,0),6),IF(AND(P98="Female",B98="Einliðaleikur"),INDEX(Einl.kvk!$A$3:$F$1004,MATCH(Skráningarblað!O98,Einl.kvk!$D$3:$D$1004,0),6),IF(AND(P98="Female",B98="Tvíliðaleikur"),INDEX(Tvíl.kvk!$A$3:$F$1008,MATCH(Skráningarblað!O98,Tvíl.kvk!$D$3:$D$1008,0),6),IF(AND(P98="Female",B98="Tvenndarleikur"),INDEX(Tvennd.kvk!$A$3:$F$1009,MATCH(Skráningarblað!O98,Tvennd.kvk!$D$3:$D$1009,0),6),"")))))),0)</f>
        <v/>
      </c>
      <c r="T98" s="13" t="str">
        <f>IFERROR(INDEX(Leikmannaskrá!$A$2:$E$612,MATCH(A98,Leikmannaskrá!$A$2:$A$612,0),5),"")</f>
        <v/>
      </c>
      <c r="U98" s="29" t="str">
        <f t="shared" si="11"/>
        <v/>
      </c>
    </row>
    <row r="99" spans="1:21" x14ac:dyDescent="0.35">
      <c r="A99" s="28"/>
      <c r="B99" s="28"/>
      <c r="C99" s="28"/>
      <c r="D99" s="28"/>
      <c r="E99" s="28"/>
      <c r="F99" s="13" t="str">
        <f>IFERROR(INDEX(Leikmannaskrá!$A$2:$D$1171,MATCH(A99,Leikmannaskrá!$A$2:$A$1175,0),2),"")</f>
        <v/>
      </c>
      <c r="G99" s="13" t="str">
        <f>IFERROR(INDEX(Leikmannaskrá!$A$2:$D$1171,MATCH(A99,Leikmannaskrá!$A$2:$A$1175,0),4),"")</f>
        <v/>
      </c>
      <c r="H99" s="13" t="str">
        <f>IFERROR(INDEX(Leikmannaskrá!$A$2:$D$1171,MATCH(A99,Leikmannaskrá!$A$2:$A$1175,0),3),"")</f>
        <v/>
      </c>
      <c r="I99" s="13" t="str">
        <f>IFERROR(IF(AND(G99="Male",B99="Einliðaleikur"),INDEX(Einl.kk!$A$3:$F$1041,MATCH(Skráningarblað!F99,Einl.kk!$D$3:$D$1041,0),2),IF(AND(G99="Male",B99="Tvíliðaleikur"),INDEX(Tvíl.kk!$A$3:$F$1054,MATCH(Skráningarblað!F99,Tvíl.kk!$D$3:$D$1054,0),2),IF(AND(G99="Male",B99="Tvenndarleikur"),INDEX(Tvennd.kk!$A$3:$F$1025,MATCH(Skráningarblað!F99,Tvennd.kk!$D$3:$D$1025,0),2),IF(AND(G99="Female",B99="Einliðaleikur"),INDEX(Einl.kvk!$A$3:$F$1004,MATCH(Skráningarblað!F99,Einl.kvk!$D$3:$D$1004,0),2),IF(AND(G99="Female",B99="Tvíliðaleikur"),INDEX(Tvíl.kvk!$A$3:$F$1008,MATCH(Skráningarblað!F99,Tvíl.kvk!$D$3:$D$1008,0),2),IF(AND(G99="Female",B99="Tvenndarleikur"),INDEX(Tvennd.kvk!$A$3:$F$1009,MATCH(Skráningarblað!F99,Tvennd.kvk!$D$3:$D$1009,0),2),"")))))),"2. Deild")</f>
        <v/>
      </c>
      <c r="J99" s="13" t="str">
        <f t="shared" si="6"/>
        <v/>
      </c>
      <c r="K99" s="13" t="str">
        <f t="shared" si="7"/>
        <v/>
      </c>
      <c r="L99" s="13">
        <f t="shared" si="8"/>
        <v>0</v>
      </c>
      <c r="M99" s="13" t="str">
        <f t="shared" si="9"/>
        <v xml:space="preserve"> -  </v>
      </c>
      <c r="N99" s="13" t="str">
        <f>IFERROR(IF(AND(G99="Male",B99="Einliðaleikur"),INDEX(Einl.kk!$A$3:$F$1041,MATCH(Skráningarblað!F99,Einl.kk!$D$3:$D$1041,0),6),IF(AND(G99="Male",B99="Tvíliðaleikur"),INDEX(Tvíl.kk!$A$3:$F$1054,MATCH(Skráningarblað!F99,Tvíl.kk!$D$3:$D$1054,0),6),IF(AND(G99="Male",B99="Tvenndarleikur"),INDEX(Tvennd.kk!$A$3:$F$1025,MATCH(Skráningarblað!F99,Tvennd.kk!$D$3:$D$1025,0),6),IF(AND(G99="Female",B99="Einliðaleikur"),INDEX(Einl.kvk!$A$3:$F$1004,MATCH(Skráningarblað!F99,Einl.kvk!$D$3:$D$1004,0),6),IF(AND(G99="Female",B99="Tvíliðaleikur"),INDEX(Tvíl.kvk!$A$3:$F$1008,MATCH(Skráningarblað!F99,Tvíl.kvk!$D$3:$D$1008,0),6),IF(AND(G99="Female",B99="Tvenndarleikur"),INDEX(Tvennd.kvk!$A$3:$F$1009,MATCH(Skráningarblað!F99,Tvennd.kvk!$D$3:$D$1009,0),6),"")))))),0)</f>
        <v/>
      </c>
      <c r="O99" s="13" t="str">
        <f>IFERROR(IF(F99="","",IF(AND(NOT(B99="Einliðaleikur"),D99=""),"Partner Wanted",INDEX(Leikmannaskrá!$A$2:$D$1171,MATCH(D99,Leikmannaskrá!$A$2:$A$1175,0),2))),"")</f>
        <v/>
      </c>
      <c r="P99" s="13" t="str">
        <f>IFERROR(INDEX(Leikmannaskrá!$A$2:$D$1171,MATCH(D99,Leikmannaskrá!$A$2:$A$1175,0),4),"")</f>
        <v/>
      </c>
      <c r="Q99" s="13" t="str">
        <f>IFERROR(IF(AND(P99="Male",B99="Einliðaleikur"),INDEX(Einl.kk!$A$3:$F$1041,MATCH(Skráningarblað!O99,Einl.kk!$D$3:$D$1041,0),2),IF(AND(P99="Male",B99="Tvíliðaleikur"),INDEX(Tvíl.kk!$A$3:$F$1054,MATCH(Skráningarblað!O99,Tvíl.kk!$D$3:$D$1054,0),2),IF(AND(P99="Male",B99="Tvenndarleikur"),INDEX(Tvennd.kk!$A$3:$F$1025,MATCH(Skráningarblað!O99,Tvennd.kk!$D$3:$D$1025,0),2),IF(AND(P99="Female",B99="Einliðaleikur"),INDEX(Einl.kvk!$A$3:$F$1004,MATCH(Skráningarblað!O99,Einl.kvk!$D$3:$D$1004,0),2),IF(AND(P99="Female",B99="Tvíliðaleikur"),INDEX(Tvíl.kvk!$A$3:$F$1008,MATCH(Skráningarblað!O99,Tvíl.kvk!$D$3:$D$1008,0),2),IF(AND(P99="Female",B99="Tvenndarleikur"),INDEX(Tvennd.kvk!$A$3:$F$1009,MATCH(Skráningarblað!O99,Tvennd.kvk!$D$3:$D$1009,0),2),"")))))),"2. Deild")</f>
        <v/>
      </c>
      <c r="R99" s="13" t="str">
        <f t="shared" si="10"/>
        <v/>
      </c>
      <c r="S99" s="13" t="str">
        <f>IFERROR(IF(AND(P99="Male",B99="Einliðaleikur"),INDEX(Einl.kk!$A$3:$F$1041,MATCH(Skráningarblað!O99,Einl.kk!$D$3:$D$1041,0),6),IF(AND(P99="Male",B99="Tvíliðaleikur"),INDEX(Tvíl.kk!$A$3:$F$1054,MATCH(Skráningarblað!O99,Tvíl.kk!$D$3:$D$1054,0),6),IF(AND(P99="Male",B99="Tvenndarleikur"),INDEX(Tvennd.kk!$A$3:$F$1025,MATCH(Skráningarblað!O99,Tvennd.kk!$D$3:$D$1025,0),6),IF(AND(P99="Female",B99="Einliðaleikur"),INDEX(Einl.kvk!$A$3:$F$1004,MATCH(Skráningarblað!O99,Einl.kvk!$D$3:$D$1004,0),6),IF(AND(P99="Female",B99="Tvíliðaleikur"),INDEX(Tvíl.kvk!$A$3:$F$1008,MATCH(Skráningarblað!O99,Tvíl.kvk!$D$3:$D$1008,0),6),IF(AND(P99="Female",B99="Tvenndarleikur"),INDEX(Tvennd.kvk!$A$3:$F$1009,MATCH(Skráningarblað!O99,Tvennd.kvk!$D$3:$D$1009,0),6),"")))))),0)</f>
        <v/>
      </c>
      <c r="T99" s="13" t="str">
        <f>IFERROR(INDEX(Leikmannaskrá!$A$2:$E$612,MATCH(A99,Leikmannaskrá!$A$2:$A$612,0),5),"")</f>
        <v/>
      </c>
      <c r="U99" s="29" t="str">
        <f t="shared" si="11"/>
        <v/>
      </c>
    </row>
    <row r="100" spans="1:21" x14ac:dyDescent="0.35">
      <c r="A100" s="28"/>
      <c r="B100" s="28"/>
      <c r="C100" s="28"/>
      <c r="D100" s="28"/>
      <c r="E100" s="28"/>
      <c r="F100" s="13" t="str">
        <f>IFERROR(INDEX(Leikmannaskrá!$A$2:$D$1171,MATCH(A100,Leikmannaskrá!$A$2:$A$1175,0),2),"")</f>
        <v/>
      </c>
      <c r="G100" s="13" t="str">
        <f>IFERROR(INDEX(Leikmannaskrá!$A$2:$D$1171,MATCH(A100,Leikmannaskrá!$A$2:$A$1175,0),4),"")</f>
        <v/>
      </c>
      <c r="H100" s="13" t="str">
        <f>IFERROR(INDEX(Leikmannaskrá!$A$2:$D$1171,MATCH(A100,Leikmannaskrá!$A$2:$A$1175,0),3),"")</f>
        <v/>
      </c>
      <c r="I100" s="13" t="str">
        <f>IFERROR(IF(AND(G100="Male",B100="Einliðaleikur"),INDEX(Einl.kk!$A$3:$F$1041,MATCH(Skráningarblað!F100,Einl.kk!$D$3:$D$1041,0),2),IF(AND(G100="Male",B100="Tvíliðaleikur"),INDEX(Tvíl.kk!$A$3:$F$1054,MATCH(Skráningarblað!F100,Tvíl.kk!$D$3:$D$1054,0),2),IF(AND(G100="Male",B100="Tvenndarleikur"),INDEX(Tvennd.kk!$A$3:$F$1025,MATCH(Skráningarblað!F100,Tvennd.kk!$D$3:$D$1025,0),2),IF(AND(G100="Female",B100="Einliðaleikur"),INDEX(Einl.kvk!$A$3:$F$1004,MATCH(Skráningarblað!F100,Einl.kvk!$D$3:$D$1004,0),2),IF(AND(G100="Female",B100="Tvíliðaleikur"),INDEX(Tvíl.kvk!$A$3:$F$1008,MATCH(Skráningarblað!F100,Tvíl.kvk!$D$3:$D$1008,0),2),IF(AND(G100="Female",B100="Tvenndarleikur"),INDEX(Tvennd.kvk!$A$3:$F$1009,MATCH(Skráningarblað!F100,Tvennd.kvk!$D$3:$D$1009,0),2),"")))))),"2. Deild")</f>
        <v/>
      </c>
      <c r="J100" s="13" t="str">
        <f t="shared" si="6"/>
        <v/>
      </c>
      <c r="K100" s="13" t="str">
        <f t="shared" si="7"/>
        <v/>
      </c>
      <c r="L100" s="13">
        <f t="shared" si="8"/>
        <v>0</v>
      </c>
      <c r="M100" s="13" t="str">
        <f t="shared" si="9"/>
        <v xml:space="preserve"> -  </v>
      </c>
      <c r="N100" s="13" t="str">
        <f>IFERROR(IF(AND(G100="Male",B100="Einliðaleikur"),INDEX(Einl.kk!$A$3:$F$1041,MATCH(Skráningarblað!F100,Einl.kk!$D$3:$D$1041,0),6),IF(AND(G100="Male",B100="Tvíliðaleikur"),INDEX(Tvíl.kk!$A$3:$F$1054,MATCH(Skráningarblað!F100,Tvíl.kk!$D$3:$D$1054,0),6),IF(AND(G100="Male",B100="Tvenndarleikur"),INDEX(Tvennd.kk!$A$3:$F$1025,MATCH(Skráningarblað!F100,Tvennd.kk!$D$3:$D$1025,0),6),IF(AND(G100="Female",B100="Einliðaleikur"),INDEX(Einl.kvk!$A$3:$F$1004,MATCH(Skráningarblað!F100,Einl.kvk!$D$3:$D$1004,0),6),IF(AND(G100="Female",B100="Tvíliðaleikur"),INDEX(Tvíl.kvk!$A$3:$F$1008,MATCH(Skráningarblað!F100,Tvíl.kvk!$D$3:$D$1008,0),6),IF(AND(G100="Female",B100="Tvenndarleikur"),INDEX(Tvennd.kvk!$A$3:$F$1009,MATCH(Skráningarblað!F100,Tvennd.kvk!$D$3:$D$1009,0),6),"")))))),0)</f>
        <v/>
      </c>
      <c r="O100" s="13" t="str">
        <f>IFERROR(IF(F100="","",IF(AND(NOT(B100="Einliðaleikur"),D100=""),"Partner Wanted",INDEX(Leikmannaskrá!$A$2:$D$1171,MATCH(D100,Leikmannaskrá!$A$2:$A$1175,0),2))),"")</f>
        <v/>
      </c>
      <c r="P100" s="13" t="str">
        <f>IFERROR(INDEX(Leikmannaskrá!$A$2:$D$1171,MATCH(D100,Leikmannaskrá!$A$2:$A$1175,0),4),"")</f>
        <v/>
      </c>
      <c r="Q100" s="13" t="str">
        <f>IFERROR(IF(AND(P100="Male",B100="Einliðaleikur"),INDEX(Einl.kk!$A$3:$F$1041,MATCH(Skráningarblað!O100,Einl.kk!$D$3:$D$1041,0),2),IF(AND(P100="Male",B100="Tvíliðaleikur"),INDEX(Tvíl.kk!$A$3:$F$1054,MATCH(Skráningarblað!O100,Tvíl.kk!$D$3:$D$1054,0),2),IF(AND(P100="Male",B100="Tvenndarleikur"),INDEX(Tvennd.kk!$A$3:$F$1025,MATCH(Skráningarblað!O100,Tvennd.kk!$D$3:$D$1025,0),2),IF(AND(P100="Female",B100="Einliðaleikur"),INDEX(Einl.kvk!$A$3:$F$1004,MATCH(Skráningarblað!O100,Einl.kvk!$D$3:$D$1004,0),2),IF(AND(P100="Female",B100="Tvíliðaleikur"),INDEX(Tvíl.kvk!$A$3:$F$1008,MATCH(Skráningarblað!O100,Tvíl.kvk!$D$3:$D$1008,0),2),IF(AND(P100="Female",B100="Tvenndarleikur"),INDEX(Tvennd.kvk!$A$3:$F$1009,MATCH(Skráningarblað!O100,Tvennd.kvk!$D$3:$D$1009,0),2),"")))))),"2. Deild")</f>
        <v/>
      </c>
      <c r="R100" s="13" t="str">
        <f t="shared" si="10"/>
        <v/>
      </c>
      <c r="S100" s="13" t="str">
        <f>IFERROR(IF(AND(P100="Male",B100="Einliðaleikur"),INDEX(Einl.kk!$A$3:$F$1041,MATCH(Skráningarblað!O100,Einl.kk!$D$3:$D$1041,0),6),IF(AND(P100="Male",B100="Tvíliðaleikur"),INDEX(Tvíl.kk!$A$3:$F$1054,MATCH(Skráningarblað!O100,Tvíl.kk!$D$3:$D$1054,0),6),IF(AND(P100="Male",B100="Tvenndarleikur"),INDEX(Tvennd.kk!$A$3:$F$1025,MATCH(Skráningarblað!O100,Tvennd.kk!$D$3:$D$1025,0),6),IF(AND(P100="Female",B100="Einliðaleikur"),INDEX(Einl.kvk!$A$3:$F$1004,MATCH(Skráningarblað!O100,Einl.kvk!$D$3:$D$1004,0),6),IF(AND(P100="Female",B100="Tvíliðaleikur"),INDEX(Tvíl.kvk!$A$3:$F$1008,MATCH(Skráningarblað!O100,Tvíl.kvk!$D$3:$D$1008,0),6),IF(AND(P100="Female",B100="Tvenndarleikur"),INDEX(Tvennd.kvk!$A$3:$F$1009,MATCH(Skráningarblað!O100,Tvennd.kvk!$D$3:$D$1009,0),6),"")))))),0)</f>
        <v/>
      </c>
      <c r="T100" s="13" t="str">
        <f>IFERROR(INDEX(Leikmannaskrá!$A$2:$E$612,MATCH(A100,Leikmannaskrá!$A$2:$A$612,0),5),"")</f>
        <v/>
      </c>
      <c r="U100" s="29" t="str">
        <f t="shared" si="11"/>
        <v/>
      </c>
    </row>
    <row r="101" spans="1:21" x14ac:dyDescent="0.35">
      <c r="A101" s="28"/>
      <c r="B101" s="28"/>
      <c r="C101" s="28"/>
      <c r="D101" s="28"/>
      <c r="E101" s="28"/>
      <c r="F101" s="13" t="str">
        <f>IFERROR(INDEX(Leikmannaskrá!$A$2:$D$1171,MATCH(A101,Leikmannaskrá!$A$2:$A$1175,0),2),"")</f>
        <v/>
      </c>
      <c r="G101" s="13" t="str">
        <f>IFERROR(INDEX(Leikmannaskrá!$A$2:$D$1171,MATCH(A101,Leikmannaskrá!$A$2:$A$1175,0),4),"")</f>
        <v/>
      </c>
      <c r="H101" s="13" t="str">
        <f>IFERROR(INDEX(Leikmannaskrá!$A$2:$D$1171,MATCH(A101,Leikmannaskrá!$A$2:$A$1175,0),3),"")</f>
        <v/>
      </c>
      <c r="I101" s="13" t="str">
        <f>IFERROR(IF(AND(G101="Male",B101="Einliðaleikur"),INDEX(Einl.kk!$A$3:$F$1041,MATCH(Skráningarblað!F101,Einl.kk!$D$3:$D$1041,0),2),IF(AND(G101="Male",B101="Tvíliðaleikur"),INDEX(Tvíl.kk!$A$3:$F$1054,MATCH(Skráningarblað!F101,Tvíl.kk!$D$3:$D$1054,0),2),IF(AND(G101="Male",B101="Tvenndarleikur"),INDEX(Tvennd.kk!$A$3:$F$1025,MATCH(Skráningarblað!F101,Tvennd.kk!$D$3:$D$1025,0),2),IF(AND(G101="Female",B101="Einliðaleikur"),INDEX(Einl.kvk!$A$3:$F$1004,MATCH(Skráningarblað!F101,Einl.kvk!$D$3:$D$1004,0),2),IF(AND(G101="Female",B101="Tvíliðaleikur"),INDEX(Tvíl.kvk!$A$3:$F$1008,MATCH(Skráningarblað!F101,Tvíl.kvk!$D$3:$D$1008,0),2),IF(AND(G101="Female",B101="Tvenndarleikur"),INDEX(Tvennd.kvk!$A$3:$F$1009,MATCH(Skráningarblað!F101,Tvennd.kvk!$D$3:$D$1009,0),2),"")))))),"2. Deild")</f>
        <v/>
      </c>
      <c r="J101" s="13" t="str">
        <f t="shared" si="6"/>
        <v/>
      </c>
      <c r="K101" s="13" t="str">
        <f t="shared" si="7"/>
        <v/>
      </c>
      <c r="L101" s="13">
        <f t="shared" si="8"/>
        <v>0</v>
      </c>
      <c r="M101" s="13" t="str">
        <f t="shared" si="9"/>
        <v xml:space="preserve"> -  </v>
      </c>
      <c r="N101" s="13" t="str">
        <f>IFERROR(IF(AND(G101="Male",B101="Einliðaleikur"),INDEX(Einl.kk!$A$3:$F$1041,MATCH(Skráningarblað!F101,Einl.kk!$D$3:$D$1041,0),6),IF(AND(G101="Male",B101="Tvíliðaleikur"),INDEX(Tvíl.kk!$A$3:$F$1054,MATCH(Skráningarblað!F101,Tvíl.kk!$D$3:$D$1054,0),6),IF(AND(G101="Male",B101="Tvenndarleikur"),INDEX(Tvennd.kk!$A$3:$F$1025,MATCH(Skráningarblað!F101,Tvennd.kk!$D$3:$D$1025,0),6),IF(AND(G101="Female",B101="Einliðaleikur"),INDEX(Einl.kvk!$A$3:$F$1004,MATCH(Skráningarblað!F101,Einl.kvk!$D$3:$D$1004,0),6),IF(AND(G101="Female",B101="Tvíliðaleikur"),INDEX(Tvíl.kvk!$A$3:$F$1008,MATCH(Skráningarblað!F101,Tvíl.kvk!$D$3:$D$1008,0),6),IF(AND(G101="Female",B101="Tvenndarleikur"),INDEX(Tvennd.kvk!$A$3:$F$1009,MATCH(Skráningarblað!F101,Tvennd.kvk!$D$3:$D$1009,0),6),"")))))),0)</f>
        <v/>
      </c>
      <c r="O101" s="13" t="str">
        <f>IFERROR(IF(F101="","",IF(AND(NOT(B101="Einliðaleikur"),D101=""),"Partner Wanted",INDEX(Leikmannaskrá!$A$2:$D$1171,MATCH(D101,Leikmannaskrá!$A$2:$A$1175,0),2))),"")</f>
        <v/>
      </c>
      <c r="P101" s="13" t="str">
        <f>IFERROR(INDEX(Leikmannaskrá!$A$2:$D$1171,MATCH(D101,Leikmannaskrá!$A$2:$A$1175,0),4),"")</f>
        <v/>
      </c>
      <c r="Q101" s="13" t="str">
        <f>IFERROR(IF(AND(P101="Male",B101="Einliðaleikur"),INDEX(Einl.kk!$A$3:$F$1041,MATCH(Skráningarblað!O101,Einl.kk!$D$3:$D$1041,0),2),IF(AND(P101="Male",B101="Tvíliðaleikur"),INDEX(Tvíl.kk!$A$3:$F$1054,MATCH(Skráningarblað!O101,Tvíl.kk!$D$3:$D$1054,0),2),IF(AND(P101="Male",B101="Tvenndarleikur"),INDEX(Tvennd.kk!$A$3:$F$1025,MATCH(Skráningarblað!O101,Tvennd.kk!$D$3:$D$1025,0),2),IF(AND(P101="Female",B101="Einliðaleikur"),INDEX(Einl.kvk!$A$3:$F$1004,MATCH(Skráningarblað!O101,Einl.kvk!$D$3:$D$1004,0),2),IF(AND(P101="Female",B101="Tvíliðaleikur"),INDEX(Tvíl.kvk!$A$3:$F$1008,MATCH(Skráningarblað!O101,Tvíl.kvk!$D$3:$D$1008,0),2),IF(AND(P101="Female",B101="Tvenndarleikur"),INDEX(Tvennd.kvk!$A$3:$F$1009,MATCH(Skráningarblað!O101,Tvennd.kvk!$D$3:$D$1009,0),2),"")))))),"2. Deild")</f>
        <v/>
      </c>
      <c r="R101" s="13" t="str">
        <f t="shared" si="10"/>
        <v/>
      </c>
      <c r="S101" s="13" t="str">
        <f>IFERROR(IF(AND(P101="Male",B101="Einliðaleikur"),INDEX(Einl.kk!$A$3:$F$1041,MATCH(Skráningarblað!O101,Einl.kk!$D$3:$D$1041,0),6),IF(AND(P101="Male",B101="Tvíliðaleikur"),INDEX(Tvíl.kk!$A$3:$F$1054,MATCH(Skráningarblað!O101,Tvíl.kk!$D$3:$D$1054,0),6),IF(AND(P101="Male",B101="Tvenndarleikur"),INDEX(Tvennd.kk!$A$3:$F$1025,MATCH(Skráningarblað!O101,Tvennd.kk!$D$3:$D$1025,0),6),IF(AND(P101="Female",B101="Einliðaleikur"),INDEX(Einl.kvk!$A$3:$F$1004,MATCH(Skráningarblað!O101,Einl.kvk!$D$3:$D$1004,0),6),IF(AND(P101="Female",B101="Tvíliðaleikur"),INDEX(Tvíl.kvk!$A$3:$F$1008,MATCH(Skráningarblað!O101,Tvíl.kvk!$D$3:$D$1008,0),6),IF(AND(P101="Female",B101="Tvenndarleikur"),INDEX(Tvennd.kvk!$A$3:$F$1009,MATCH(Skráningarblað!O101,Tvennd.kvk!$D$3:$D$1009,0),6),"")))))),0)</f>
        <v/>
      </c>
      <c r="T101" s="13" t="str">
        <f>IFERROR(INDEX(Leikmannaskrá!$A$2:$E$612,MATCH(A101,Leikmannaskrá!$A$2:$A$612,0),5),"")</f>
        <v/>
      </c>
      <c r="U101" s="29" t="str">
        <f t="shared" si="11"/>
        <v/>
      </c>
    </row>
    <row r="102" spans="1:21" x14ac:dyDescent="0.35">
      <c r="A102" s="28"/>
      <c r="B102" s="28"/>
      <c r="C102" s="28"/>
      <c r="D102" s="28"/>
      <c r="E102" s="28"/>
      <c r="F102" s="13" t="str">
        <f>IFERROR(INDEX(Leikmannaskrá!$A$2:$D$1171,MATCH(A102,Leikmannaskrá!$A$2:$A$1175,0),2),"")</f>
        <v/>
      </c>
      <c r="G102" s="13" t="str">
        <f>IFERROR(INDEX(Leikmannaskrá!$A$2:$D$1171,MATCH(A102,Leikmannaskrá!$A$2:$A$1175,0),4),"")</f>
        <v/>
      </c>
      <c r="H102" s="13" t="str">
        <f>IFERROR(INDEX(Leikmannaskrá!$A$2:$D$1171,MATCH(A102,Leikmannaskrá!$A$2:$A$1175,0),3),"")</f>
        <v/>
      </c>
      <c r="I102" s="13" t="str">
        <f>IFERROR(IF(AND(G102="Male",B102="Einliðaleikur"),INDEX(Einl.kk!$A$3:$F$1041,MATCH(Skráningarblað!F102,Einl.kk!$D$3:$D$1041,0),2),IF(AND(G102="Male",B102="Tvíliðaleikur"),INDEX(Tvíl.kk!$A$3:$F$1054,MATCH(Skráningarblað!F102,Tvíl.kk!$D$3:$D$1054,0),2),IF(AND(G102="Male",B102="Tvenndarleikur"),INDEX(Tvennd.kk!$A$3:$F$1025,MATCH(Skráningarblað!F102,Tvennd.kk!$D$3:$D$1025,0),2),IF(AND(G102="Female",B102="Einliðaleikur"),INDEX(Einl.kvk!$A$3:$F$1004,MATCH(Skráningarblað!F102,Einl.kvk!$D$3:$D$1004,0),2),IF(AND(G102="Female",B102="Tvíliðaleikur"),INDEX(Tvíl.kvk!$A$3:$F$1008,MATCH(Skráningarblað!F102,Tvíl.kvk!$D$3:$D$1008,0),2),IF(AND(G102="Female",B102="Tvenndarleikur"),INDEX(Tvennd.kvk!$A$3:$F$1009,MATCH(Skráningarblað!F102,Tvennd.kvk!$D$3:$D$1009,0),2),"")))))),"2. Deild")</f>
        <v/>
      </c>
      <c r="J102" s="13" t="str">
        <f t="shared" si="6"/>
        <v/>
      </c>
      <c r="K102" s="13" t="str">
        <f t="shared" si="7"/>
        <v/>
      </c>
      <c r="L102" s="13">
        <f t="shared" si="8"/>
        <v>0</v>
      </c>
      <c r="M102" s="13" t="str">
        <f t="shared" si="9"/>
        <v xml:space="preserve"> -  </v>
      </c>
      <c r="N102" s="13" t="str">
        <f>IFERROR(IF(AND(G102="Male",B102="Einliðaleikur"),INDEX(Einl.kk!$A$3:$F$1041,MATCH(Skráningarblað!F102,Einl.kk!$D$3:$D$1041,0),6),IF(AND(G102="Male",B102="Tvíliðaleikur"),INDEX(Tvíl.kk!$A$3:$F$1054,MATCH(Skráningarblað!F102,Tvíl.kk!$D$3:$D$1054,0),6),IF(AND(G102="Male",B102="Tvenndarleikur"),INDEX(Tvennd.kk!$A$3:$F$1025,MATCH(Skráningarblað!F102,Tvennd.kk!$D$3:$D$1025,0),6),IF(AND(G102="Female",B102="Einliðaleikur"),INDEX(Einl.kvk!$A$3:$F$1004,MATCH(Skráningarblað!F102,Einl.kvk!$D$3:$D$1004,0),6),IF(AND(G102="Female",B102="Tvíliðaleikur"),INDEX(Tvíl.kvk!$A$3:$F$1008,MATCH(Skráningarblað!F102,Tvíl.kvk!$D$3:$D$1008,0),6),IF(AND(G102="Female",B102="Tvenndarleikur"),INDEX(Tvennd.kvk!$A$3:$F$1009,MATCH(Skráningarblað!F102,Tvennd.kvk!$D$3:$D$1009,0),6),"")))))),0)</f>
        <v/>
      </c>
      <c r="O102" s="13" t="str">
        <f>IFERROR(IF(F102="","",IF(AND(NOT(B102="Einliðaleikur"),D102=""),"Partner Wanted",INDEX(Leikmannaskrá!$A$2:$D$1171,MATCH(D102,Leikmannaskrá!$A$2:$A$1175,0),2))),"")</f>
        <v/>
      </c>
      <c r="P102" s="13" t="str">
        <f>IFERROR(INDEX(Leikmannaskrá!$A$2:$D$1171,MATCH(D102,Leikmannaskrá!$A$2:$A$1175,0),4),"")</f>
        <v/>
      </c>
      <c r="Q102" s="13" t="str">
        <f>IFERROR(IF(AND(P102="Male",B102="Einliðaleikur"),INDEX(Einl.kk!$A$3:$F$1041,MATCH(Skráningarblað!O102,Einl.kk!$D$3:$D$1041,0),2),IF(AND(P102="Male",B102="Tvíliðaleikur"),INDEX(Tvíl.kk!$A$3:$F$1054,MATCH(Skráningarblað!O102,Tvíl.kk!$D$3:$D$1054,0),2),IF(AND(P102="Male",B102="Tvenndarleikur"),INDEX(Tvennd.kk!$A$3:$F$1025,MATCH(Skráningarblað!O102,Tvennd.kk!$D$3:$D$1025,0),2),IF(AND(P102="Female",B102="Einliðaleikur"),INDEX(Einl.kvk!$A$3:$F$1004,MATCH(Skráningarblað!O102,Einl.kvk!$D$3:$D$1004,0),2),IF(AND(P102="Female",B102="Tvíliðaleikur"),INDEX(Tvíl.kvk!$A$3:$F$1008,MATCH(Skráningarblað!O102,Tvíl.kvk!$D$3:$D$1008,0),2),IF(AND(P102="Female",B102="Tvenndarleikur"),INDEX(Tvennd.kvk!$A$3:$F$1009,MATCH(Skráningarblað!O102,Tvennd.kvk!$D$3:$D$1009,0),2),"")))))),"2. Deild")</f>
        <v/>
      </c>
      <c r="R102" s="13" t="str">
        <f t="shared" si="10"/>
        <v/>
      </c>
      <c r="S102" s="13" t="str">
        <f>IFERROR(IF(AND(P102="Male",B102="Einliðaleikur"),INDEX(Einl.kk!$A$3:$F$1041,MATCH(Skráningarblað!O102,Einl.kk!$D$3:$D$1041,0),6),IF(AND(P102="Male",B102="Tvíliðaleikur"),INDEX(Tvíl.kk!$A$3:$F$1054,MATCH(Skráningarblað!O102,Tvíl.kk!$D$3:$D$1054,0),6),IF(AND(P102="Male",B102="Tvenndarleikur"),INDEX(Tvennd.kk!$A$3:$F$1025,MATCH(Skráningarblað!O102,Tvennd.kk!$D$3:$D$1025,0),6),IF(AND(P102="Female",B102="Einliðaleikur"),INDEX(Einl.kvk!$A$3:$F$1004,MATCH(Skráningarblað!O102,Einl.kvk!$D$3:$D$1004,0),6),IF(AND(P102="Female",B102="Tvíliðaleikur"),INDEX(Tvíl.kvk!$A$3:$F$1008,MATCH(Skráningarblað!O102,Tvíl.kvk!$D$3:$D$1008,0),6),IF(AND(P102="Female",B102="Tvenndarleikur"),INDEX(Tvennd.kvk!$A$3:$F$1009,MATCH(Skráningarblað!O102,Tvennd.kvk!$D$3:$D$1009,0),6),"")))))),0)</f>
        <v/>
      </c>
      <c r="T102" s="13" t="str">
        <f>IFERROR(INDEX(Leikmannaskrá!$A$2:$E$612,MATCH(A102,Leikmannaskrá!$A$2:$A$612,0),5),"")</f>
        <v/>
      </c>
      <c r="U102" s="29" t="str">
        <f t="shared" si="11"/>
        <v/>
      </c>
    </row>
    <row r="103" spans="1:21" x14ac:dyDescent="0.35">
      <c r="A103" s="28"/>
      <c r="B103" s="28"/>
      <c r="C103" s="28"/>
      <c r="D103" s="28"/>
      <c r="E103" s="28"/>
      <c r="F103" s="13" t="str">
        <f>IFERROR(INDEX(Leikmannaskrá!$A$2:$D$1171,MATCH(A103,Leikmannaskrá!$A$2:$A$1175,0),2),"")</f>
        <v/>
      </c>
      <c r="G103" s="13" t="str">
        <f>IFERROR(INDEX(Leikmannaskrá!$A$2:$D$1171,MATCH(A103,Leikmannaskrá!$A$2:$A$1175,0),4),"")</f>
        <v/>
      </c>
      <c r="H103" s="13" t="str">
        <f>IFERROR(INDEX(Leikmannaskrá!$A$2:$D$1171,MATCH(A103,Leikmannaskrá!$A$2:$A$1175,0),3),"")</f>
        <v/>
      </c>
      <c r="I103" s="13" t="str">
        <f>IFERROR(IF(AND(G103="Male",B103="Einliðaleikur"),INDEX(Einl.kk!$A$3:$F$1041,MATCH(Skráningarblað!F103,Einl.kk!$D$3:$D$1041,0),2),IF(AND(G103="Male",B103="Tvíliðaleikur"),INDEX(Tvíl.kk!$A$3:$F$1054,MATCH(Skráningarblað!F103,Tvíl.kk!$D$3:$D$1054,0),2),IF(AND(G103="Male",B103="Tvenndarleikur"),INDEX(Tvennd.kk!$A$3:$F$1025,MATCH(Skráningarblað!F103,Tvennd.kk!$D$3:$D$1025,0),2),IF(AND(G103="Female",B103="Einliðaleikur"),INDEX(Einl.kvk!$A$3:$F$1004,MATCH(Skráningarblað!F103,Einl.kvk!$D$3:$D$1004,0),2),IF(AND(G103="Female",B103="Tvíliðaleikur"),INDEX(Tvíl.kvk!$A$3:$F$1008,MATCH(Skráningarblað!F103,Tvíl.kvk!$D$3:$D$1008,0),2),IF(AND(G103="Female",B103="Tvenndarleikur"),INDEX(Tvennd.kvk!$A$3:$F$1009,MATCH(Skráningarblað!F103,Tvennd.kvk!$D$3:$D$1009,0),2),"")))))),"2. Deild")</f>
        <v/>
      </c>
      <c r="J103" s="13" t="str">
        <f t="shared" si="6"/>
        <v/>
      </c>
      <c r="K103" s="13" t="str">
        <f t="shared" si="7"/>
        <v/>
      </c>
      <c r="L103" s="13">
        <f t="shared" si="8"/>
        <v>0</v>
      </c>
      <c r="M103" s="13" t="str">
        <f t="shared" si="9"/>
        <v xml:space="preserve"> -  </v>
      </c>
      <c r="N103" s="13" t="str">
        <f>IFERROR(IF(AND(G103="Male",B103="Einliðaleikur"),INDEX(Einl.kk!$A$3:$F$1041,MATCH(Skráningarblað!F103,Einl.kk!$D$3:$D$1041,0),6),IF(AND(G103="Male",B103="Tvíliðaleikur"),INDEX(Tvíl.kk!$A$3:$F$1054,MATCH(Skráningarblað!F103,Tvíl.kk!$D$3:$D$1054,0),6),IF(AND(G103="Male",B103="Tvenndarleikur"),INDEX(Tvennd.kk!$A$3:$F$1025,MATCH(Skráningarblað!F103,Tvennd.kk!$D$3:$D$1025,0),6),IF(AND(G103="Female",B103="Einliðaleikur"),INDEX(Einl.kvk!$A$3:$F$1004,MATCH(Skráningarblað!F103,Einl.kvk!$D$3:$D$1004,0),6),IF(AND(G103="Female",B103="Tvíliðaleikur"),INDEX(Tvíl.kvk!$A$3:$F$1008,MATCH(Skráningarblað!F103,Tvíl.kvk!$D$3:$D$1008,0),6),IF(AND(G103="Female",B103="Tvenndarleikur"),INDEX(Tvennd.kvk!$A$3:$F$1009,MATCH(Skráningarblað!F103,Tvennd.kvk!$D$3:$D$1009,0),6),"")))))),0)</f>
        <v/>
      </c>
      <c r="O103" s="13" t="str">
        <f>IFERROR(IF(F103="","",IF(AND(NOT(B103="Einliðaleikur"),D103=""),"Partner Wanted",INDEX(Leikmannaskrá!$A$2:$D$1171,MATCH(D103,Leikmannaskrá!$A$2:$A$1175,0),2))),"")</f>
        <v/>
      </c>
      <c r="P103" s="13" t="str">
        <f>IFERROR(INDEX(Leikmannaskrá!$A$2:$D$1171,MATCH(D103,Leikmannaskrá!$A$2:$A$1175,0),4),"")</f>
        <v/>
      </c>
      <c r="Q103" s="13" t="str">
        <f>IFERROR(IF(AND(P103="Male",B103="Einliðaleikur"),INDEX(Einl.kk!$A$3:$F$1041,MATCH(Skráningarblað!O103,Einl.kk!$D$3:$D$1041,0),2),IF(AND(P103="Male",B103="Tvíliðaleikur"),INDEX(Tvíl.kk!$A$3:$F$1054,MATCH(Skráningarblað!O103,Tvíl.kk!$D$3:$D$1054,0),2),IF(AND(P103="Male",B103="Tvenndarleikur"),INDEX(Tvennd.kk!$A$3:$F$1025,MATCH(Skráningarblað!O103,Tvennd.kk!$D$3:$D$1025,0),2),IF(AND(P103="Female",B103="Einliðaleikur"),INDEX(Einl.kvk!$A$3:$F$1004,MATCH(Skráningarblað!O103,Einl.kvk!$D$3:$D$1004,0),2),IF(AND(P103="Female",B103="Tvíliðaleikur"),INDEX(Tvíl.kvk!$A$3:$F$1008,MATCH(Skráningarblað!O103,Tvíl.kvk!$D$3:$D$1008,0),2),IF(AND(P103="Female",B103="Tvenndarleikur"),INDEX(Tvennd.kvk!$A$3:$F$1009,MATCH(Skráningarblað!O103,Tvennd.kvk!$D$3:$D$1009,0),2),"")))))),"2. Deild")</f>
        <v/>
      </c>
      <c r="R103" s="13" t="str">
        <f t="shared" si="10"/>
        <v/>
      </c>
      <c r="S103" s="13" t="str">
        <f>IFERROR(IF(AND(P103="Male",B103="Einliðaleikur"),INDEX(Einl.kk!$A$3:$F$1041,MATCH(Skráningarblað!O103,Einl.kk!$D$3:$D$1041,0),6),IF(AND(P103="Male",B103="Tvíliðaleikur"),INDEX(Tvíl.kk!$A$3:$F$1054,MATCH(Skráningarblað!O103,Tvíl.kk!$D$3:$D$1054,0),6),IF(AND(P103="Male",B103="Tvenndarleikur"),INDEX(Tvennd.kk!$A$3:$F$1025,MATCH(Skráningarblað!O103,Tvennd.kk!$D$3:$D$1025,0),6),IF(AND(P103="Female",B103="Einliðaleikur"),INDEX(Einl.kvk!$A$3:$F$1004,MATCH(Skráningarblað!O103,Einl.kvk!$D$3:$D$1004,0),6),IF(AND(P103="Female",B103="Tvíliðaleikur"),INDEX(Tvíl.kvk!$A$3:$F$1008,MATCH(Skráningarblað!O103,Tvíl.kvk!$D$3:$D$1008,0),6),IF(AND(P103="Female",B103="Tvenndarleikur"),INDEX(Tvennd.kvk!$A$3:$F$1009,MATCH(Skráningarblað!O103,Tvennd.kvk!$D$3:$D$1009,0),6),"")))))),0)</f>
        <v/>
      </c>
      <c r="T103" s="13" t="str">
        <f>IFERROR(INDEX(Leikmannaskrá!$A$2:$E$612,MATCH(A103,Leikmannaskrá!$A$2:$A$612,0),5),"")</f>
        <v/>
      </c>
      <c r="U103" s="29" t="str">
        <f t="shared" si="11"/>
        <v/>
      </c>
    </row>
    <row r="104" spans="1:21" x14ac:dyDescent="0.35">
      <c r="A104" s="28"/>
      <c r="B104" s="28"/>
      <c r="C104" s="28"/>
      <c r="D104" s="28"/>
      <c r="E104" s="28"/>
      <c r="F104" s="13" t="str">
        <f>IFERROR(INDEX(Leikmannaskrá!$A$2:$D$1171,MATCH(A104,Leikmannaskrá!$A$2:$A$1175,0),2),"")</f>
        <v/>
      </c>
      <c r="G104" s="13" t="str">
        <f>IFERROR(INDEX(Leikmannaskrá!$A$2:$D$1171,MATCH(A104,Leikmannaskrá!$A$2:$A$1175,0),4),"")</f>
        <v/>
      </c>
      <c r="H104" s="13" t="str">
        <f>IFERROR(INDEX(Leikmannaskrá!$A$2:$D$1171,MATCH(A104,Leikmannaskrá!$A$2:$A$1175,0),3),"")</f>
        <v/>
      </c>
      <c r="I104" s="13" t="str">
        <f>IFERROR(IF(AND(G104="Male",B104="Einliðaleikur"),INDEX(Einl.kk!$A$3:$F$1041,MATCH(Skráningarblað!F104,Einl.kk!$D$3:$D$1041,0),2),IF(AND(G104="Male",B104="Tvíliðaleikur"),INDEX(Tvíl.kk!$A$3:$F$1054,MATCH(Skráningarblað!F104,Tvíl.kk!$D$3:$D$1054,0),2),IF(AND(G104="Male",B104="Tvenndarleikur"),INDEX(Tvennd.kk!$A$3:$F$1025,MATCH(Skráningarblað!F104,Tvennd.kk!$D$3:$D$1025,0),2),IF(AND(G104="Female",B104="Einliðaleikur"),INDEX(Einl.kvk!$A$3:$F$1004,MATCH(Skráningarblað!F104,Einl.kvk!$D$3:$D$1004,0),2),IF(AND(G104="Female",B104="Tvíliðaleikur"),INDEX(Tvíl.kvk!$A$3:$F$1008,MATCH(Skráningarblað!F104,Tvíl.kvk!$D$3:$D$1008,0),2),IF(AND(G104="Female",B104="Tvenndarleikur"),INDEX(Tvennd.kvk!$A$3:$F$1009,MATCH(Skráningarblað!F104,Tvennd.kvk!$D$3:$D$1009,0),2),"")))))),"2. Deild")</f>
        <v/>
      </c>
      <c r="J104" s="13" t="str">
        <f t="shared" si="6"/>
        <v/>
      </c>
      <c r="K104" s="13" t="str">
        <f t="shared" si="7"/>
        <v/>
      </c>
      <c r="L104" s="13">
        <f t="shared" si="8"/>
        <v>0</v>
      </c>
      <c r="M104" s="13" t="str">
        <f t="shared" si="9"/>
        <v xml:space="preserve"> -  </v>
      </c>
      <c r="N104" s="13" t="str">
        <f>IFERROR(IF(AND(G104="Male",B104="Einliðaleikur"),INDEX(Einl.kk!$A$3:$F$1041,MATCH(Skráningarblað!F104,Einl.kk!$D$3:$D$1041,0),6),IF(AND(G104="Male",B104="Tvíliðaleikur"),INDEX(Tvíl.kk!$A$3:$F$1054,MATCH(Skráningarblað!F104,Tvíl.kk!$D$3:$D$1054,0),6),IF(AND(G104="Male",B104="Tvenndarleikur"),INDEX(Tvennd.kk!$A$3:$F$1025,MATCH(Skráningarblað!F104,Tvennd.kk!$D$3:$D$1025,0),6),IF(AND(G104="Female",B104="Einliðaleikur"),INDEX(Einl.kvk!$A$3:$F$1004,MATCH(Skráningarblað!F104,Einl.kvk!$D$3:$D$1004,0),6),IF(AND(G104="Female",B104="Tvíliðaleikur"),INDEX(Tvíl.kvk!$A$3:$F$1008,MATCH(Skráningarblað!F104,Tvíl.kvk!$D$3:$D$1008,0),6),IF(AND(G104="Female",B104="Tvenndarleikur"),INDEX(Tvennd.kvk!$A$3:$F$1009,MATCH(Skráningarblað!F104,Tvennd.kvk!$D$3:$D$1009,0),6),"")))))),0)</f>
        <v/>
      </c>
      <c r="O104" s="13" t="str">
        <f>IFERROR(IF(F104="","",IF(AND(NOT(B104="Einliðaleikur"),D104=""),"Partner Wanted",INDEX(Leikmannaskrá!$A$2:$D$1171,MATCH(D104,Leikmannaskrá!$A$2:$A$1175,0),2))),"")</f>
        <v/>
      </c>
      <c r="P104" s="13" t="str">
        <f>IFERROR(INDEX(Leikmannaskrá!$A$2:$D$1171,MATCH(D104,Leikmannaskrá!$A$2:$A$1175,0),4),"")</f>
        <v/>
      </c>
      <c r="Q104" s="13" t="str">
        <f>IFERROR(IF(AND(P104="Male",B104="Einliðaleikur"),INDEX(Einl.kk!$A$3:$F$1041,MATCH(Skráningarblað!O104,Einl.kk!$D$3:$D$1041,0),2),IF(AND(P104="Male",B104="Tvíliðaleikur"),INDEX(Tvíl.kk!$A$3:$F$1054,MATCH(Skráningarblað!O104,Tvíl.kk!$D$3:$D$1054,0),2),IF(AND(P104="Male",B104="Tvenndarleikur"),INDEX(Tvennd.kk!$A$3:$F$1025,MATCH(Skráningarblað!O104,Tvennd.kk!$D$3:$D$1025,0),2),IF(AND(P104="Female",B104="Einliðaleikur"),INDEX(Einl.kvk!$A$3:$F$1004,MATCH(Skráningarblað!O104,Einl.kvk!$D$3:$D$1004,0),2),IF(AND(P104="Female",B104="Tvíliðaleikur"),INDEX(Tvíl.kvk!$A$3:$F$1008,MATCH(Skráningarblað!O104,Tvíl.kvk!$D$3:$D$1008,0),2),IF(AND(P104="Female",B104="Tvenndarleikur"),INDEX(Tvennd.kvk!$A$3:$F$1009,MATCH(Skráningarblað!O104,Tvennd.kvk!$D$3:$D$1009,0),2),"")))))),"2. Deild")</f>
        <v/>
      </c>
      <c r="R104" s="13" t="str">
        <f t="shared" si="10"/>
        <v/>
      </c>
      <c r="S104" s="13" t="str">
        <f>IFERROR(IF(AND(P104="Male",B104="Einliðaleikur"),INDEX(Einl.kk!$A$3:$F$1041,MATCH(Skráningarblað!O104,Einl.kk!$D$3:$D$1041,0),6),IF(AND(P104="Male",B104="Tvíliðaleikur"),INDEX(Tvíl.kk!$A$3:$F$1054,MATCH(Skráningarblað!O104,Tvíl.kk!$D$3:$D$1054,0),6),IF(AND(P104="Male",B104="Tvenndarleikur"),INDEX(Tvennd.kk!$A$3:$F$1025,MATCH(Skráningarblað!O104,Tvennd.kk!$D$3:$D$1025,0),6),IF(AND(P104="Female",B104="Einliðaleikur"),INDEX(Einl.kvk!$A$3:$F$1004,MATCH(Skráningarblað!O104,Einl.kvk!$D$3:$D$1004,0),6),IF(AND(P104="Female",B104="Tvíliðaleikur"),INDEX(Tvíl.kvk!$A$3:$F$1008,MATCH(Skráningarblað!O104,Tvíl.kvk!$D$3:$D$1008,0),6),IF(AND(P104="Female",B104="Tvenndarleikur"),INDEX(Tvennd.kvk!$A$3:$F$1009,MATCH(Skráningarblað!O104,Tvennd.kvk!$D$3:$D$1009,0),6),"")))))),0)</f>
        <v/>
      </c>
      <c r="T104" s="13" t="str">
        <f>IFERROR(INDEX(Leikmannaskrá!$A$2:$E$612,MATCH(A104,Leikmannaskrá!$A$2:$A$612,0),5),"")</f>
        <v/>
      </c>
      <c r="U104" s="29" t="str">
        <f t="shared" si="11"/>
        <v/>
      </c>
    </row>
    <row r="105" spans="1:21" x14ac:dyDescent="0.35">
      <c r="A105" s="28"/>
      <c r="B105" s="28"/>
      <c r="C105" s="28"/>
      <c r="D105" s="28"/>
      <c r="E105" s="28"/>
      <c r="F105" s="13" t="str">
        <f>IFERROR(INDEX(Leikmannaskrá!$A$2:$D$1171,MATCH(A105,Leikmannaskrá!$A$2:$A$1175,0),2),"")</f>
        <v/>
      </c>
      <c r="G105" s="13" t="str">
        <f>IFERROR(INDEX(Leikmannaskrá!$A$2:$D$1171,MATCH(A105,Leikmannaskrá!$A$2:$A$1175,0),4),"")</f>
        <v/>
      </c>
      <c r="H105" s="13" t="str">
        <f>IFERROR(INDEX(Leikmannaskrá!$A$2:$D$1171,MATCH(A105,Leikmannaskrá!$A$2:$A$1175,0),3),"")</f>
        <v/>
      </c>
      <c r="I105" s="13" t="str">
        <f>IFERROR(IF(AND(G105="Male",B105="Einliðaleikur"),INDEX(Einl.kk!$A$3:$F$1041,MATCH(Skráningarblað!F105,Einl.kk!$D$3:$D$1041,0),2),IF(AND(G105="Male",B105="Tvíliðaleikur"),INDEX(Tvíl.kk!$A$3:$F$1054,MATCH(Skráningarblað!F105,Tvíl.kk!$D$3:$D$1054,0),2),IF(AND(G105="Male",B105="Tvenndarleikur"),INDEX(Tvennd.kk!$A$3:$F$1025,MATCH(Skráningarblað!F105,Tvennd.kk!$D$3:$D$1025,0),2),IF(AND(G105="Female",B105="Einliðaleikur"),INDEX(Einl.kvk!$A$3:$F$1004,MATCH(Skráningarblað!F105,Einl.kvk!$D$3:$D$1004,0),2),IF(AND(G105="Female",B105="Tvíliðaleikur"),INDEX(Tvíl.kvk!$A$3:$F$1008,MATCH(Skráningarblað!F105,Tvíl.kvk!$D$3:$D$1008,0),2),IF(AND(G105="Female",B105="Tvenndarleikur"),INDEX(Tvennd.kvk!$A$3:$F$1009,MATCH(Skráningarblað!F105,Tvennd.kvk!$D$3:$D$1009,0),2),"")))))),"2. Deild")</f>
        <v/>
      </c>
      <c r="J105" s="13" t="str">
        <f t="shared" si="6"/>
        <v/>
      </c>
      <c r="K105" s="13" t="str">
        <f t="shared" si="7"/>
        <v/>
      </c>
      <c r="L105" s="13">
        <f t="shared" si="8"/>
        <v>0</v>
      </c>
      <c r="M105" s="13" t="str">
        <f t="shared" si="9"/>
        <v xml:space="preserve"> -  </v>
      </c>
      <c r="N105" s="13" t="str">
        <f>IFERROR(IF(AND(G105="Male",B105="Einliðaleikur"),INDEX(Einl.kk!$A$3:$F$1041,MATCH(Skráningarblað!F105,Einl.kk!$D$3:$D$1041,0),6),IF(AND(G105="Male",B105="Tvíliðaleikur"),INDEX(Tvíl.kk!$A$3:$F$1054,MATCH(Skráningarblað!F105,Tvíl.kk!$D$3:$D$1054,0),6),IF(AND(G105="Male",B105="Tvenndarleikur"),INDEX(Tvennd.kk!$A$3:$F$1025,MATCH(Skráningarblað!F105,Tvennd.kk!$D$3:$D$1025,0),6),IF(AND(G105="Female",B105="Einliðaleikur"),INDEX(Einl.kvk!$A$3:$F$1004,MATCH(Skráningarblað!F105,Einl.kvk!$D$3:$D$1004,0),6),IF(AND(G105="Female",B105="Tvíliðaleikur"),INDEX(Tvíl.kvk!$A$3:$F$1008,MATCH(Skráningarblað!F105,Tvíl.kvk!$D$3:$D$1008,0),6),IF(AND(G105="Female",B105="Tvenndarleikur"),INDEX(Tvennd.kvk!$A$3:$F$1009,MATCH(Skráningarblað!F105,Tvennd.kvk!$D$3:$D$1009,0),6),"")))))),0)</f>
        <v/>
      </c>
      <c r="O105" s="13" t="str">
        <f>IFERROR(IF(F105="","",IF(AND(NOT(B105="Einliðaleikur"),D105=""),"Partner Wanted",INDEX(Leikmannaskrá!$A$2:$D$1171,MATCH(D105,Leikmannaskrá!$A$2:$A$1175,0),2))),"")</f>
        <v/>
      </c>
      <c r="P105" s="13" t="str">
        <f>IFERROR(INDEX(Leikmannaskrá!$A$2:$D$1171,MATCH(D105,Leikmannaskrá!$A$2:$A$1175,0),4),"")</f>
        <v/>
      </c>
      <c r="Q105" s="13" t="str">
        <f>IFERROR(IF(AND(P105="Male",B105="Einliðaleikur"),INDEX(Einl.kk!$A$3:$F$1041,MATCH(Skráningarblað!O105,Einl.kk!$D$3:$D$1041,0),2),IF(AND(P105="Male",B105="Tvíliðaleikur"),INDEX(Tvíl.kk!$A$3:$F$1054,MATCH(Skráningarblað!O105,Tvíl.kk!$D$3:$D$1054,0),2),IF(AND(P105="Male",B105="Tvenndarleikur"),INDEX(Tvennd.kk!$A$3:$F$1025,MATCH(Skráningarblað!O105,Tvennd.kk!$D$3:$D$1025,0),2),IF(AND(P105="Female",B105="Einliðaleikur"),INDEX(Einl.kvk!$A$3:$F$1004,MATCH(Skráningarblað!O105,Einl.kvk!$D$3:$D$1004,0),2),IF(AND(P105="Female",B105="Tvíliðaleikur"),INDEX(Tvíl.kvk!$A$3:$F$1008,MATCH(Skráningarblað!O105,Tvíl.kvk!$D$3:$D$1008,0),2),IF(AND(P105="Female",B105="Tvenndarleikur"),INDEX(Tvennd.kvk!$A$3:$F$1009,MATCH(Skráningarblað!O105,Tvennd.kvk!$D$3:$D$1009,0),2),"")))))),"2. Deild")</f>
        <v/>
      </c>
      <c r="R105" s="13" t="str">
        <f t="shared" si="10"/>
        <v/>
      </c>
      <c r="S105" s="13" t="str">
        <f>IFERROR(IF(AND(P105="Male",B105="Einliðaleikur"),INDEX(Einl.kk!$A$3:$F$1041,MATCH(Skráningarblað!O105,Einl.kk!$D$3:$D$1041,0),6),IF(AND(P105="Male",B105="Tvíliðaleikur"),INDEX(Tvíl.kk!$A$3:$F$1054,MATCH(Skráningarblað!O105,Tvíl.kk!$D$3:$D$1054,0),6),IF(AND(P105="Male",B105="Tvenndarleikur"),INDEX(Tvennd.kk!$A$3:$F$1025,MATCH(Skráningarblað!O105,Tvennd.kk!$D$3:$D$1025,0),6),IF(AND(P105="Female",B105="Einliðaleikur"),INDEX(Einl.kvk!$A$3:$F$1004,MATCH(Skráningarblað!O105,Einl.kvk!$D$3:$D$1004,0),6),IF(AND(P105="Female",B105="Tvíliðaleikur"),INDEX(Tvíl.kvk!$A$3:$F$1008,MATCH(Skráningarblað!O105,Tvíl.kvk!$D$3:$D$1008,0),6),IF(AND(P105="Female",B105="Tvenndarleikur"),INDEX(Tvennd.kvk!$A$3:$F$1009,MATCH(Skráningarblað!O105,Tvennd.kvk!$D$3:$D$1009,0),6),"")))))),0)</f>
        <v/>
      </c>
      <c r="T105" s="13" t="str">
        <f>IFERROR(INDEX(Leikmannaskrá!$A$2:$E$612,MATCH(A105,Leikmannaskrá!$A$2:$A$612,0),5),"")</f>
        <v/>
      </c>
      <c r="U105" s="29" t="str">
        <f t="shared" si="11"/>
        <v/>
      </c>
    </row>
    <row r="106" spans="1:21" x14ac:dyDescent="0.35">
      <c r="A106" s="28"/>
      <c r="B106" s="28"/>
      <c r="C106" s="28"/>
      <c r="D106" s="28"/>
      <c r="E106" s="28"/>
      <c r="F106" s="13" t="str">
        <f>IFERROR(INDEX(Leikmannaskrá!$A$2:$D$1171,MATCH(A106,Leikmannaskrá!$A$2:$A$1175,0),2),"")</f>
        <v/>
      </c>
      <c r="G106" s="13" t="str">
        <f>IFERROR(INDEX(Leikmannaskrá!$A$2:$D$1171,MATCH(A106,Leikmannaskrá!$A$2:$A$1175,0),4),"")</f>
        <v/>
      </c>
      <c r="H106" s="13" t="str">
        <f>IFERROR(INDEX(Leikmannaskrá!$A$2:$D$1171,MATCH(A106,Leikmannaskrá!$A$2:$A$1175,0),3),"")</f>
        <v/>
      </c>
      <c r="I106" s="13" t="str">
        <f>IFERROR(IF(AND(G106="Male",B106="Einliðaleikur"),INDEX(Einl.kk!$A$3:$F$1041,MATCH(Skráningarblað!F106,Einl.kk!$D$3:$D$1041,0),2),IF(AND(G106="Male",B106="Tvíliðaleikur"),INDEX(Tvíl.kk!$A$3:$F$1054,MATCH(Skráningarblað!F106,Tvíl.kk!$D$3:$D$1054,0),2),IF(AND(G106="Male",B106="Tvenndarleikur"),INDEX(Tvennd.kk!$A$3:$F$1025,MATCH(Skráningarblað!F106,Tvennd.kk!$D$3:$D$1025,0),2),IF(AND(G106="Female",B106="Einliðaleikur"),INDEX(Einl.kvk!$A$3:$F$1004,MATCH(Skráningarblað!F106,Einl.kvk!$D$3:$D$1004,0),2),IF(AND(G106="Female",B106="Tvíliðaleikur"),INDEX(Tvíl.kvk!$A$3:$F$1008,MATCH(Skráningarblað!F106,Tvíl.kvk!$D$3:$D$1008,0),2),IF(AND(G106="Female",B106="Tvenndarleikur"),INDEX(Tvennd.kvk!$A$3:$F$1009,MATCH(Skráningarblað!F106,Tvennd.kvk!$D$3:$D$1009,0),2),"")))))),"2. Deild")</f>
        <v/>
      </c>
      <c r="J106" s="13" t="str">
        <f t="shared" si="6"/>
        <v/>
      </c>
      <c r="K106" s="13" t="str">
        <f t="shared" si="7"/>
        <v/>
      </c>
      <c r="L106" s="13">
        <f t="shared" si="8"/>
        <v>0</v>
      </c>
      <c r="M106" s="13" t="str">
        <f t="shared" si="9"/>
        <v xml:space="preserve"> -  </v>
      </c>
      <c r="N106" s="13" t="str">
        <f>IFERROR(IF(AND(G106="Male",B106="Einliðaleikur"),INDEX(Einl.kk!$A$3:$F$1041,MATCH(Skráningarblað!F106,Einl.kk!$D$3:$D$1041,0),6),IF(AND(G106="Male",B106="Tvíliðaleikur"),INDEX(Tvíl.kk!$A$3:$F$1054,MATCH(Skráningarblað!F106,Tvíl.kk!$D$3:$D$1054,0),6),IF(AND(G106="Male",B106="Tvenndarleikur"),INDEX(Tvennd.kk!$A$3:$F$1025,MATCH(Skráningarblað!F106,Tvennd.kk!$D$3:$D$1025,0),6),IF(AND(G106="Female",B106="Einliðaleikur"),INDEX(Einl.kvk!$A$3:$F$1004,MATCH(Skráningarblað!F106,Einl.kvk!$D$3:$D$1004,0),6),IF(AND(G106="Female",B106="Tvíliðaleikur"),INDEX(Tvíl.kvk!$A$3:$F$1008,MATCH(Skráningarblað!F106,Tvíl.kvk!$D$3:$D$1008,0),6),IF(AND(G106="Female",B106="Tvenndarleikur"),INDEX(Tvennd.kvk!$A$3:$F$1009,MATCH(Skráningarblað!F106,Tvennd.kvk!$D$3:$D$1009,0),6),"")))))),0)</f>
        <v/>
      </c>
      <c r="O106" s="13" t="str">
        <f>IFERROR(IF(F106="","",IF(AND(NOT(B106="Einliðaleikur"),D106=""),"Partner Wanted",INDEX(Leikmannaskrá!$A$2:$D$1171,MATCH(D106,Leikmannaskrá!$A$2:$A$1175,0),2))),"")</f>
        <v/>
      </c>
      <c r="P106" s="13" t="str">
        <f>IFERROR(INDEX(Leikmannaskrá!$A$2:$D$1171,MATCH(D106,Leikmannaskrá!$A$2:$A$1175,0),4),"")</f>
        <v/>
      </c>
      <c r="Q106" s="13" t="str">
        <f>IFERROR(IF(AND(P106="Male",B106="Einliðaleikur"),INDEX(Einl.kk!$A$3:$F$1041,MATCH(Skráningarblað!O106,Einl.kk!$D$3:$D$1041,0),2),IF(AND(P106="Male",B106="Tvíliðaleikur"),INDEX(Tvíl.kk!$A$3:$F$1054,MATCH(Skráningarblað!O106,Tvíl.kk!$D$3:$D$1054,0),2),IF(AND(P106="Male",B106="Tvenndarleikur"),INDEX(Tvennd.kk!$A$3:$F$1025,MATCH(Skráningarblað!O106,Tvennd.kk!$D$3:$D$1025,0),2),IF(AND(P106="Female",B106="Einliðaleikur"),INDEX(Einl.kvk!$A$3:$F$1004,MATCH(Skráningarblað!O106,Einl.kvk!$D$3:$D$1004,0),2),IF(AND(P106="Female",B106="Tvíliðaleikur"),INDEX(Tvíl.kvk!$A$3:$F$1008,MATCH(Skráningarblað!O106,Tvíl.kvk!$D$3:$D$1008,0),2),IF(AND(P106="Female",B106="Tvenndarleikur"),INDEX(Tvennd.kvk!$A$3:$F$1009,MATCH(Skráningarblað!O106,Tvennd.kvk!$D$3:$D$1009,0),2),"")))))),"2. Deild")</f>
        <v/>
      </c>
      <c r="R106" s="13" t="str">
        <f t="shared" si="10"/>
        <v/>
      </c>
      <c r="S106" s="13" t="str">
        <f>IFERROR(IF(AND(P106="Male",B106="Einliðaleikur"),INDEX(Einl.kk!$A$3:$F$1041,MATCH(Skráningarblað!O106,Einl.kk!$D$3:$D$1041,0),6),IF(AND(P106="Male",B106="Tvíliðaleikur"),INDEX(Tvíl.kk!$A$3:$F$1054,MATCH(Skráningarblað!O106,Tvíl.kk!$D$3:$D$1054,0),6),IF(AND(P106="Male",B106="Tvenndarleikur"),INDEX(Tvennd.kk!$A$3:$F$1025,MATCH(Skráningarblað!O106,Tvennd.kk!$D$3:$D$1025,0),6),IF(AND(P106="Female",B106="Einliðaleikur"),INDEX(Einl.kvk!$A$3:$F$1004,MATCH(Skráningarblað!O106,Einl.kvk!$D$3:$D$1004,0),6),IF(AND(P106="Female",B106="Tvíliðaleikur"),INDEX(Tvíl.kvk!$A$3:$F$1008,MATCH(Skráningarblað!O106,Tvíl.kvk!$D$3:$D$1008,0),6),IF(AND(P106="Female",B106="Tvenndarleikur"),INDEX(Tvennd.kvk!$A$3:$F$1009,MATCH(Skráningarblað!O106,Tvennd.kvk!$D$3:$D$1009,0),6),"")))))),0)</f>
        <v/>
      </c>
      <c r="T106" s="13" t="str">
        <f>IFERROR(INDEX(Leikmannaskrá!$A$2:$E$612,MATCH(A106,Leikmannaskrá!$A$2:$A$612,0),5),"")</f>
        <v/>
      </c>
      <c r="U106" s="29" t="str">
        <f t="shared" si="11"/>
        <v/>
      </c>
    </row>
    <row r="107" spans="1:21" x14ac:dyDescent="0.35">
      <c r="A107" s="28"/>
      <c r="B107" s="28"/>
      <c r="C107" s="28"/>
      <c r="D107" s="28"/>
      <c r="E107" s="28"/>
      <c r="F107" s="13" t="str">
        <f>IFERROR(INDEX(Leikmannaskrá!$A$2:$D$1171,MATCH(A107,Leikmannaskrá!$A$2:$A$1175,0),2),"")</f>
        <v/>
      </c>
      <c r="G107" s="13" t="str">
        <f>IFERROR(INDEX(Leikmannaskrá!$A$2:$D$1171,MATCH(A107,Leikmannaskrá!$A$2:$A$1175,0),4),"")</f>
        <v/>
      </c>
      <c r="H107" s="13" t="str">
        <f>IFERROR(INDEX(Leikmannaskrá!$A$2:$D$1171,MATCH(A107,Leikmannaskrá!$A$2:$A$1175,0),3),"")</f>
        <v/>
      </c>
      <c r="I107" s="13" t="str">
        <f>IFERROR(IF(AND(G107="Male",B107="Einliðaleikur"),INDEX(Einl.kk!$A$3:$F$1041,MATCH(Skráningarblað!F107,Einl.kk!$D$3:$D$1041,0),2),IF(AND(G107="Male",B107="Tvíliðaleikur"),INDEX(Tvíl.kk!$A$3:$F$1054,MATCH(Skráningarblað!F107,Tvíl.kk!$D$3:$D$1054,0),2),IF(AND(G107="Male",B107="Tvenndarleikur"),INDEX(Tvennd.kk!$A$3:$F$1025,MATCH(Skráningarblað!F107,Tvennd.kk!$D$3:$D$1025,0),2),IF(AND(G107="Female",B107="Einliðaleikur"),INDEX(Einl.kvk!$A$3:$F$1004,MATCH(Skráningarblað!F107,Einl.kvk!$D$3:$D$1004,0),2),IF(AND(G107="Female",B107="Tvíliðaleikur"),INDEX(Tvíl.kvk!$A$3:$F$1008,MATCH(Skráningarblað!F107,Tvíl.kvk!$D$3:$D$1008,0),2),IF(AND(G107="Female",B107="Tvenndarleikur"),INDEX(Tvennd.kvk!$A$3:$F$1009,MATCH(Skráningarblað!F107,Tvennd.kvk!$D$3:$D$1009,0),2),"")))))),"2. Deild")</f>
        <v/>
      </c>
      <c r="J107" s="13" t="str">
        <f t="shared" si="6"/>
        <v/>
      </c>
      <c r="K107" s="13" t="str">
        <f t="shared" si="7"/>
        <v/>
      </c>
      <c r="L107" s="13">
        <f t="shared" si="8"/>
        <v>0</v>
      </c>
      <c r="M107" s="13" t="str">
        <f t="shared" si="9"/>
        <v xml:space="preserve"> -  </v>
      </c>
      <c r="N107" s="13" t="str">
        <f>IFERROR(IF(AND(G107="Male",B107="Einliðaleikur"),INDEX(Einl.kk!$A$3:$F$1041,MATCH(Skráningarblað!F107,Einl.kk!$D$3:$D$1041,0),6),IF(AND(G107="Male",B107="Tvíliðaleikur"),INDEX(Tvíl.kk!$A$3:$F$1054,MATCH(Skráningarblað!F107,Tvíl.kk!$D$3:$D$1054,0),6),IF(AND(G107="Male",B107="Tvenndarleikur"),INDEX(Tvennd.kk!$A$3:$F$1025,MATCH(Skráningarblað!F107,Tvennd.kk!$D$3:$D$1025,0),6),IF(AND(G107="Female",B107="Einliðaleikur"),INDEX(Einl.kvk!$A$3:$F$1004,MATCH(Skráningarblað!F107,Einl.kvk!$D$3:$D$1004,0),6),IF(AND(G107="Female",B107="Tvíliðaleikur"),INDEX(Tvíl.kvk!$A$3:$F$1008,MATCH(Skráningarblað!F107,Tvíl.kvk!$D$3:$D$1008,0),6),IF(AND(G107="Female",B107="Tvenndarleikur"),INDEX(Tvennd.kvk!$A$3:$F$1009,MATCH(Skráningarblað!F107,Tvennd.kvk!$D$3:$D$1009,0),6),"")))))),0)</f>
        <v/>
      </c>
      <c r="O107" s="13" t="str">
        <f>IFERROR(IF(F107="","",IF(AND(NOT(B107="Einliðaleikur"),D107=""),"Partner Wanted",INDEX(Leikmannaskrá!$A$2:$D$1171,MATCH(D107,Leikmannaskrá!$A$2:$A$1175,0),2))),"")</f>
        <v/>
      </c>
      <c r="P107" s="13" t="str">
        <f>IFERROR(INDEX(Leikmannaskrá!$A$2:$D$1171,MATCH(D107,Leikmannaskrá!$A$2:$A$1175,0),4),"")</f>
        <v/>
      </c>
      <c r="Q107" s="13" t="str">
        <f>IFERROR(IF(AND(P107="Male",B107="Einliðaleikur"),INDEX(Einl.kk!$A$3:$F$1041,MATCH(Skráningarblað!O107,Einl.kk!$D$3:$D$1041,0),2),IF(AND(P107="Male",B107="Tvíliðaleikur"),INDEX(Tvíl.kk!$A$3:$F$1054,MATCH(Skráningarblað!O107,Tvíl.kk!$D$3:$D$1054,0),2),IF(AND(P107="Male",B107="Tvenndarleikur"),INDEX(Tvennd.kk!$A$3:$F$1025,MATCH(Skráningarblað!O107,Tvennd.kk!$D$3:$D$1025,0),2),IF(AND(P107="Female",B107="Einliðaleikur"),INDEX(Einl.kvk!$A$3:$F$1004,MATCH(Skráningarblað!O107,Einl.kvk!$D$3:$D$1004,0),2),IF(AND(P107="Female",B107="Tvíliðaleikur"),INDEX(Tvíl.kvk!$A$3:$F$1008,MATCH(Skráningarblað!O107,Tvíl.kvk!$D$3:$D$1008,0),2),IF(AND(P107="Female",B107="Tvenndarleikur"),INDEX(Tvennd.kvk!$A$3:$F$1009,MATCH(Skráningarblað!O107,Tvennd.kvk!$D$3:$D$1009,0),2),"")))))),"2. Deild")</f>
        <v/>
      </c>
      <c r="R107" s="13" t="str">
        <f t="shared" si="10"/>
        <v/>
      </c>
      <c r="S107" s="13" t="str">
        <f>IFERROR(IF(AND(P107="Male",B107="Einliðaleikur"),INDEX(Einl.kk!$A$3:$F$1041,MATCH(Skráningarblað!O107,Einl.kk!$D$3:$D$1041,0),6),IF(AND(P107="Male",B107="Tvíliðaleikur"),INDEX(Tvíl.kk!$A$3:$F$1054,MATCH(Skráningarblað!O107,Tvíl.kk!$D$3:$D$1054,0),6),IF(AND(P107="Male",B107="Tvenndarleikur"),INDEX(Tvennd.kk!$A$3:$F$1025,MATCH(Skráningarblað!O107,Tvennd.kk!$D$3:$D$1025,0),6),IF(AND(P107="Female",B107="Einliðaleikur"),INDEX(Einl.kvk!$A$3:$F$1004,MATCH(Skráningarblað!O107,Einl.kvk!$D$3:$D$1004,0),6),IF(AND(P107="Female",B107="Tvíliðaleikur"),INDEX(Tvíl.kvk!$A$3:$F$1008,MATCH(Skráningarblað!O107,Tvíl.kvk!$D$3:$D$1008,0),6),IF(AND(P107="Female",B107="Tvenndarleikur"),INDEX(Tvennd.kvk!$A$3:$F$1009,MATCH(Skráningarblað!O107,Tvennd.kvk!$D$3:$D$1009,0),6),"")))))),0)</f>
        <v/>
      </c>
      <c r="T107" s="13" t="str">
        <f>IFERROR(INDEX(Leikmannaskrá!$A$2:$E$612,MATCH(A107,Leikmannaskrá!$A$2:$A$612,0),5),"")</f>
        <v/>
      </c>
      <c r="U107" s="29" t="str">
        <f t="shared" si="11"/>
        <v/>
      </c>
    </row>
    <row r="108" spans="1:21" x14ac:dyDescent="0.35">
      <c r="A108" s="28"/>
      <c r="B108" s="28"/>
      <c r="C108" s="28"/>
      <c r="D108" s="28"/>
      <c r="E108" s="28"/>
      <c r="F108" s="13" t="str">
        <f>IFERROR(INDEX(Leikmannaskrá!$A$2:$D$1171,MATCH(A108,Leikmannaskrá!$A$2:$A$1175,0),2),"")</f>
        <v/>
      </c>
      <c r="G108" s="13" t="str">
        <f>IFERROR(INDEX(Leikmannaskrá!$A$2:$D$1171,MATCH(A108,Leikmannaskrá!$A$2:$A$1175,0),4),"")</f>
        <v/>
      </c>
      <c r="H108" s="13" t="str">
        <f>IFERROR(INDEX(Leikmannaskrá!$A$2:$D$1171,MATCH(A108,Leikmannaskrá!$A$2:$A$1175,0),3),"")</f>
        <v/>
      </c>
      <c r="I108" s="13" t="str">
        <f>IFERROR(IF(AND(G108="Male",B108="Einliðaleikur"),INDEX(Einl.kk!$A$3:$F$1041,MATCH(Skráningarblað!F108,Einl.kk!$D$3:$D$1041,0),2),IF(AND(G108="Male",B108="Tvíliðaleikur"),INDEX(Tvíl.kk!$A$3:$F$1054,MATCH(Skráningarblað!F108,Tvíl.kk!$D$3:$D$1054,0),2),IF(AND(G108="Male",B108="Tvenndarleikur"),INDEX(Tvennd.kk!$A$3:$F$1025,MATCH(Skráningarblað!F108,Tvennd.kk!$D$3:$D$1025,0),2),IF(AND(G108="Female",B108="Einliðaleikur"),INDEX(Einl.kvk!$A$3:$F$1004,MATCH(Skráningarblað!F108,Einl.kvk!$D$3:$D$1004,0),2),IF(AND(G108="Female",B108="Tvíliðaleikur"),INDEX(Tvíl.kvk!$A$3:$F$1008,MATCH(Skráningarblað!F108,Tvíl.kvk!$D$3:$D$1008,0),2),IF(AND(G108="Female",B108="Tvenndarleikur"),INDEX(Tvennd.kvk!$A$3:$F$1009,MATCH(Skráningarblað!F108,Tvennd.kvk!$D$3:$D$1009,0),2),"")))))),"2. Deild")</f>
        <v/>
      </c>
      <c r="J108" s="13" t="str">
        <f t="shared" si="6"/>
        <v/>
      </c>
      <c r="K108" s="13" t="str">
        <f t="shared" si="7"/>
        <v/>
      </c>
      <c r="L108" s="13">
        <f t="shared" si="8"/>
        <v>0</v>
      </c>
      <c r="M108" s="13" t="str">
        <f t="shared" si="9"/>
        <v xml:space="preserve"> -  </v>
      </c>
      <c r="N108" s="13" t="str">
        <f>IFERROR(IF(AND(G108="Male",B108="Einliðaleikur"),INDEX(Einl.kk!$A$3:$F$1041,MATCH(Skráningarblað!F108,Einl.kk!$D$3:$D$1041,0),6),IF(AND(G108="Male",B108="Tvíliðaleikur"),INDEX(Tvíl.kk!$A$3:$F$1054,MATCH(Skráningarblað!F108,Tvíl.kk!$D$3:$D$1054,0),6),IF(AND(G108="Male",B108="Tvenndarleikur"),INDEX(Tvennd.kk!$A$3:$F$1025,MATCH(Skráningarblað!F108,Tvennd.kk!$D$3:$D$1025,0),6),IF(AND(G108="Female",B108="Einliðaleikur"),INDEX(Einl.kvk!$A$3:$F$1004,MATCH(Skráningarblað!F108,Einl.kvk!$D$3:$D$1004,0),6),IF(AND(G108="Female",B108="Tvíliðaleikur"),INDEX(Tvíl.kvk!$A$3:$F$1008,MATCH(Skráningarblað!F108,Tvíl.kvk!$D$3:$D$1008,0),6),IF(AND(G108="Female",B108="Tvenndarleikur"),INDEX(Tvennd.kvk!$A$3:$F$1009,MATCH(Skráningarblað!F108,Tvennd.kvk!$D$3:$D$1009,0),6),"")))))),0)</f>
        <v/>
      </c>
      <c r="O108" s="13" t="str">
        <f>IFERROR(IF(F108="","",IF(AND(NOT(B108="Einliðaleikur"),D108=""),"Partner Wanted",INDEX(Leikmannaskrá!$A$2:$D$1171,MATCH(D108,Leikmannaskrá!$A$2:$A$1175,0),2))),"")</f>
        <v/>
      </c>
      <c r="P108" s="13" t="str">
        <f>IFERROR(INDEX(Leikmannaskrá!$A$2:$D$1171,MATCH(D108,Leikmannaskrá!$A$2:$A$1175,0),4),"")</f>
        <v/>
      </c>
      <c r="Q108" s="13" t="str">
        <f>IFERROR(IF(AND(P108="Male",B108="Einliðaleikur"),INDEX(Einl.kk!$A$3:$F$1041,MATCH(Skráningarblað!O108,Einl.kk!$D$3:$D$1041,0),2),IF(AND(P108="Male",B108="Tvíliðaleikur"),INDEX(Tvíl.kk!$A$3:$F$1054,MATCH(Skráningarblað!O108,Tvíl.kk!$D$3:$D$1054,0),2),IF(AND(P108="Male",B108="Tvenndarleikur"),INDEX(Tvennd.kk!$A$3:$F$1025,MATCH(Skráningarblað!O108,Tvennd.kk!$D$3:$D$1025,0),2),IF(AND(P108="Female",B108="Einliðaleikur"),INDEX(Einl.kvk!$A$3:$F$1004,MATCH(Skráningarblað!O108,Einl.kvk!$D$3:$D$1004,0),2),IF(AND(P108="Female",B108="Tvíliðaleikur"),INDEX(Tvíl.kvk!$A$3:$F$1008,MATCH(Skráningarblað!O108,Tvíl.kvk!$D$3:$D$1008,0),2),IF(AND(P108="Female",B108="Tvenndarleikur"),INDEX(Tvennd.kvk!$A$3:$F$1009,MATCH(Skráningarblað!O108,Tvennd.kvk!$D$3:$D$1009,0),2),"")))))),"2. Deild")</f>
        <v/>
      </c>
      <c r="R108" s="13" t="str">
        <f t="shared" si="10"/>
        <v/>
      </c>
      <c r="S108" s="13" t="str">
        <f>IFERROR(IF(AND(P108="Male",B108="Einliðaleikur"),INDEX(Einl.kk!$A$3:$F$1041,MATCH(Skráningarblað!O108,Einl.kk!$D$3:$D$1041,0),6),IF(AND(P108="Male",B108="Tvíliðaleikur"),INDEX(Tvíl.kk!$A$3:$F$1054,MATCH(Skráningarblað!O108,Tvíl.kk!$D$3:$D$1054,0),6),IF(AND(P108="Male",B108="Tvenndarleikur"),INDEX(Tvennd.kk!$A$3:$F$1025,MATCH(Skráningarblað!O108,Tvennd.kk!$D$3:$D$1025,0),6),IF(AND(P108="Female",B108="Einliðaleikur"),INDEX(Einl.kvk!$A$3:$F$1004,MATCH(Skráningarblað!O108,Einl.kvk!$D$3:$D$1004,0),6),IF(AND(P108="Female",B108="Tvíliðaleikur"),INDEX(Tvíl.kvk!$A$3:$F$1008,MATCH(Skráningarblað!O108,Tvíl.kvk!$D$3:$D$1008,0),6),IF(AND(P108="Female",B108="Tvenndarleikur"),INDEX(Tvennd.kvk!$A$3:$F$1009,MATCH(Skráningarblað!O108,Tvennd.kvk!$D$3:$D$1009,0),6),"")))))),0)</f>
        <v/>
      </c>
      <c r="T108" s="13" t="str">
        <f>IFERROR(INDEX(Leikmannaskrá!$A$2:$E$612,MATCH(A108,Leikmannaskrá!$A$2:$A$612,0),5),"")</f>
        <v/>
      </c>
      <c r="U108" s="29" t="str">
        <f t="shared" si="11"/>
        <v/>
      </c>
    </row>
    <row r="109" spans="1:21" x14ac:dyDescent="0.35">
      <c r="A109" s="28"/>
      <c r="B109" s="28"/>
      <c r="C109" s="28"/>
      <c r="D109" s="28"/>
      <c r="E109" s="28"/>
      <c r="F109" s="13" t="str">
        <f>IFERROR(INDEX(Leikmannaskrá!$A$2:$D$1171,MATCH(A109,Leikmannaskrá!$A$2:$A$1175,0),2),"")</f>
        <v/>
      </c>
      <c r="G109" s="13" t="str">
        <f>IFERROR(INDEX(Leikmannaskrá!$A$2:$D$1171,MATCH(A109,Leikmannaskrá!$A$2:$A$1175,0),4),"")</f>
        <v/>
      </c>
      <c r="H109" s="13" t="str">
        <f>IFERROR(INDEX(Leikmannaskrá!$A$2:$D$1171,MATCH(A109,Leikmannaskrá!$A$2:$A$1175,0),3),"")</f>
        <v/>
      </c>
      <c r="I109" s="13" t="str">
        <f>IFERROR(IF(AND(G109="Male",B109="Einliðaleikur"),INDEX(Einl.kk!$A$3:$F$1041,MATCH(Skráningarblað!F109,Einl.kk!$D$3:$D$1041,0),2),IF(AND(G109="Male",B109="Tvíliðaleikur"),INDEX(Tvíl.kk!$A$3:$F$1054,MATCH(Skráningarblað!F109,Tvíl.kk!$D$3:$D$1054,0),2),IF(AND(G109="Male",B109="Tvenndarleikur"),INDEX(Tvennd.kk!$A$3:$F$1025,MATCH(Skráningarblað!F109,Tvennd.kk!$D$3:$D$1025,0),2),IF(AND(G109="Female",B109="Einliðaleikur"),INDEX(Einl.kvk!$A$3:$F$1004,MATCH(Skráningarblað!F109,Einl.kvk!$D$3:$D$1004,0),2),IF(AND(G109="Female",B109="Tvíliðaleikur"),INDEX(Tvíl.kvk!$A$3:$F$1008,MATCH(Skráningarblað!F109,Tvíl.kvk!$D$3:$D$1008,0),2),IF(AND(G109="Female",B109="Tvenndarleikur"),INDEX(Tvennd.kvk!$A$3:$F$1009,MATCH(Skráningarblað!F109,Tvennd.kvk!$D$3:$D$1009,0),2),"")))))),"2. Deild")</f>
        <v/>
      </c>
      <c r="J109" s="13" t="str">
        <f t="shared" si="6"/>
        <v/>
      </c>
      <c r="K109" s="13" t="str">
        <f t="shared" si="7"/>
        <v/>
      </c>
      <c r="L109" s="13">
        <f t="shared" si="8"/>
        <v>0</v>
      </c>
      <c r="M109" s="13" t="str">
        <f t="shared" si="9"/>
        <v xml:space="preserve"> -  </v>
      </c>
      <c r="N109" s="13" t="str">
        <f>IFERROR(IF(AND(G109="Male",B109="Einliðaleikur"),INDEX(Einl.kk!$A$3:$F$1041,MATCH(Skráningarblað!F109,Einl.kk!$D$3:$D$1041,0),6),IF(AND(G109="Male",B109="Tvíliðaleikur"),INDEX(Tvíl.kk!$A$3:$F$1054,MATCH(Skráningarblað!F109,Tvíl.kk!$D$3:$D$1054,0),6),IF(AND(G109="Male",B109="Tvenndarleikur"),INDEX(Tvennd.kk!$A$3:$F$1025,MATCH(Skráningarblað!F109,Tvennd.kk!$D$3:$D$1025,0),6),IF(AND(G109="Female",B109="Einliðaleikur"),INDEX(Einl.kvk!$A$3:$F$1004,MATCH(Skráningarblað!F109,Einl.kvk!$D$3:$D$1004,0),6),IF(AND(G109="Female",B109="Tvíliðaleikur"),INDEX(Tvíl.kvk!$A$3:$F$1008,MATCH(Skráningarblað!F109,Tvíl.kvk!$D$3:$D$1008,0),6),IF(AND(G109="Female",B109="Tvenndarleikur"),INDEX(Tvennd.kvk!$A$3:$F$1009,MATCH(Skráningarblað!F109,Tvennd.kvk!$D$3:$D$1009,0),6),"")))))),0)</f>
        <v/>
      </c>
      <c r="O109" s="13" t="str">
        <f>IFERROR(IF(F109="","",IF(AND(NOT(B109="Einliðaleikur"),D109=""),"Partner Wanted",INDEX(Leikmannaskrá!$A$2:$D$1171,MATCH(D109,Leikmannaskrá!$A$2:$A$1175,0),2))),"")</f>
        <v/>
      </c>
      <c r="P109" s="13" t="str">
        <f>IFERROR(INDEX(Leikmannaskrá!$A$2:$D$1171,MATCH(D109,Leikmannaskrá!$A$2:$A$1175,0),4),"")</f>
        <v/>
      </c>
      <c r="Q109" s="13" t="str">
        <f>IFERROR(IF(AND(P109="Male",B109="Einliðaleikur"),INDEX(Einl.kk!$A$3:$F$1041,MATCH(Skráningarblað!O109,Einl.kk!$D$3:$D$1041,0),2),IF(AND(P109="Male",B109="Tvíliðaleikur"),INDEX(Tvíl.kk!$A$3:$F$1054,MATCH(Skráningarblað!O109,Tvíl.kk!$D$3:$D$1054,0),2),IF(AND(P109="Male",B109="Tvenndarleikur"),INDEX(Tvennd.kk!$A$3:$F$1025,MATCH(Skráningarblað!O109,Tvennd.kk!$D$3:$D$1025,0),2),IF(AND(P109="Female",B109="Einliðaleikur"),INDEX(Einl.kvk!$A$3:$F$1004,MATCH(Skráningarblað!O109,Einl.kvk!$D$3:$D$1004,0),2),IF(AND(P109="Female",B109="Tvíliðaleikur"),INDEX(Tvíl.kvk!$A$3:$F$1008,MATCH(Skráningarblað!O109,Tvíl.kvk!$D$3:$D$1008,0),2),IF(AND(P109="Female",B109="Tvenndarleikur"),INDEX(Tvennd.kvk!$A$3:$F$1009,MATCH(Skráningarblað!O109,Tvennd.kvk!$D$3:$D$1009,0),2),"")))))),"2. Deild")</f>
        <v/>
      </c>
      <c r="R109" s="13" t="str">
        <f t="shared" si="10"/>
        <v/>
      </c>
      <c r="S109" s="13" t="str">
        <f>IFERROR(IF(AND(P109="Male",B109="Einliðaleikur"),INDEX(Einl.kk!$A$3:$F$1041,MATCH(Skráningarblað!O109,Einl.kk!$D$3:$D$1041,0),6),IF(AND(P109="Male",B109="Tvíliðaleikur"),INDEX(Tvíl.kk!$A$3:$F$1054,MATCH(Skráningarblað!O109,Tvíl.kk!$D$3:$D$1054,0),6),IF(AND(P109="Male",B109="Tvenndarleikur"),INDEX(Tvennd.kk!$A$3:$F$1025,MATCH(Skráningarblað!O109,Tvennd.kk!$D$3:$D$1025,0),6),IF(AND(P109="Female",B109="Einliðaleikur"),INDEX(Einl.kvk!$A$3:$F$1004,MATCH(Skráningarblað!O109,Einl.kvk!$D$3:$D$1004,0),6),IF(AND(P109="Female",B109="Tvíliðaleikur"),INDEX(Tvíl.kvk!$A$3:$F$1008,MATCH(Skráningarblað!O109,Tvíl.kvk!$D$3:$D$1008,0),6),IF(AND(P109="Female",B109="Tvenndarleikur"),INDEX(Tvennd.kvk!$A$3:$F$1009,MATCH(Skráningarblað!O109,Tvennd.kvk!$D$3:$D$1009,0),6),"")))))),0)</f>
        <v/>
      </c>
      <c r="T109" s="13" t="str">
        <f>IFERROR(INDEX(Leikmannaskrá!$A$2:$E$612,MATCH(A109,Leikmannaskrá!$A$2:$A$612,0),5),"")</f>
        <v/>
      </c>
      <c r="U109" s="29" t="str">
        <f t="shared" si="11"/>
        <v/>
      </c>
    </row>
    <row r="110" spans="1:21" x14ac:dyDescent="0.35">
      <c r="A110" s="28"/>
      <c r="B110" s="28"/>
      <c r="C110" s="28"/>
      <c r="D110" s="28"/>
      <c r="E110" s="28"/>
      <c r="F110" s="13" t="str">
        <f>IFERROR(INDEX(Leikmannaskrá!$A$2:$D$1171,MATCH(A110,Leikmannaskrá!$A$2:$A$1175,0),2),"")</f>
        <v/>
      </c>
      <c r="G110" s="13" t="str">
        <f>IFERROR(INDEX(Leikmannaskrá!$A$2:$D$1171,MATCH(A110,Leikmannaskrá!$A$2:$A$1175,0),4),"")</f>
        <v/>
      </c>
      <c r="H110" s="13" t="str">
        <f>IFERROR(INDEX(Leikmannaskrá!$A$2:$D$1171,MATCH(A110,Leikmannaskrá!$A$2:$A$1175,0),3),"")</f>
        <v/>
      </c>
      <c r="I110" s="13" t="str">
        <f>IFERROR(IF(AND(G110="Male",B110="Einliðaleikur"),INDEX(Einl.kk!$A$3:$F$1041,MATCH(Skráningarblað!F110,Einl.kk!$D$3:$D$1041,0),2),IF(AND(G110="Male",B110="Tvíliðaleikur"),INDEX(Tvíl.kk!$A$3:$F$1054,MATCH(Skráningarblað!F110,Tvíl.kk!$D$3:$D$1054,0),2),IF(AND(G110="Male",B110="Tvenndarleikur"),INDEX(Tvennd.kk!$A$3:$F$1025,MATCH(Skráningarblað!F110,Tvennd.kk!$D$3:$D$1025,0),2),IF(AND(G110="Female",B110="Einliðaleikur"),INDEX(Einl.kvk!$A$3:$F$1004,MATCH(Skráningarblað!F110,Einl.kvk!$D$3:$D$1004,0),2),IF(AND(G110="Female",B110="Tvíliðaleikur"),INDEX(Tvíl.kvk!$A$3:$F$1008,MATCH(Skráningarblað!F110,Tvíl.kvk!$D$3:$D$1008,0),2),IF(AND(G110="Female",B110="Tvenndarleikur"),INDEX(Tvennd.kvk!$A$3:$F$1009,MATCH(Skráningarblað!F110,Tvennd.kvk!$D$3:$D$1009,0),2),"")))))),"2. Deild")</f>
        <v/>
      </c>
      <c r="J110" s="13" t="str">
        <f t="shared" si="6"/>
        <v/>
      </c>
      <c r="K110" s="13" t="str">
        <f t="shared" si="7"/>
        <v/>
      </c>
      <c r="L110" s="13">
        <f t="shared" si="8"/>
        <v>0</v>
      </c>
      <c r="M110" s="13" t="str">
        <f t="shared" si="9"/>
        <v xml:space="preserve"> -  </v>
      </c>
      <c r="N110" s="13" t="str">
        <f>IFERROR(IF(AND(G110="Male",B110="Einliðaleikur"),INDEX(Einl.kk!$A$3:$F$1041,MATCH(Skráningarblað!F110,Einl.kk!$D$3:$D$1041,0),6),IF(AND(G110="Male",B110="Tvíliðaleikur"),INDEX(Tvíl.kk!$A$3:$F$1054,MATCH(Skráningarblað!F110,Tvíl.kk!$D$3:$D$1054,0),6),IF(AND(G110="Male",B110="Tvenndarleikur"),INDEX(Tvennd.kk!$A$3:$F$1025,MATCH(Skráningarblað!F110,Tvennd.kk!$D$3:$D$1025,0),6),IF(AND(G110="Female",B110="Einliðaleikur"),INDEX(Einl.kvk!$A$3:$F$1004,MATCH(Skráningarblað!F110,Einl.kvk!$D$3:$D$1004,0),6),IF(AND(G110="Female",B110="Tvíliðaleikur"),INDEX(Tvíl.kvk!$A$3:$F$1008,MATCH(Skráningarblað!F110,Tvíl.kvk!$D$3:$D$1008,0),6),IF(AND(G110="Female",B110="Tvenndarleikur"),INDEX(Tvennd.kvk!$A$3:$F$1009,MATCH(Skráningarblað!F110,Tvennd.kvk!$D$3:$D$1009,0),6),"")))))),0)</f>
        <v/>
      </c>
      <c r="O110" s="13" t="str">
        <f>IFERROR(IF(F110="","",IF(AND(NOT(B110="Einliðaleikur"),D110=""),"Partner Wanted",INDEX(Leikmannaskrá!$A$2:$D$1171,MATCH(D110,Leikmannaskrá!$A$2:$A$1175,0),2))),"")</f>
        <v/>
      </c>
      <c r="P110" s="13" t="str">
        <f>IFERROR(INDEX(Leikmannaskrá!$A$2:$D$1171,MATCH(D110,Leikmannaskrá!$A$2:$A$1175,0),4),"")</f>
        <v/>
      </c>
      <c r="Q110" s="13" t="str">
        <f>IFERROR(IF(AND(P110="Male",B110="Einliðaleikur"),INDEX(Einl.kk!$A$3:$F$1041,MATCH(Skráningarblað!O110,Einl.kk!$D$3:$D$1041,0),2),IF(AND(P110="Male",B110="Tvíliðaleikur"),INDEX(Tvíl.kk!$A$3:$F$1054,MATCH(Skráningarblað!O110,Tvíl.kk!$D$3:$D$1054,0),2),IF(AND(P110="Male",B110="Tvenndarleikur"),INDEX(Tvennd.kk!$A$3:$F$1025,MATCH(Skráningarblað!O110,Tvennd.kk!$D$3:$D$1025,0),2),IF(AND(P110="Female",B110="Einliðaleikur"),INDEX(Einl.kvk!$A$3:$F$1004,MATCH(Skráningarblað!O110,Einl.kvk!$D$3:$D$1004,0),2),IF(AND(P110="Female",B110="Tvíliðaleikur"),INDEX(Tvíl.kvk!$A$3:$F$1008,MATCH(Skráningarblað!O110,Tvíl.kvk!$D$3:$D$1008,0),2),IF(AND(P110="Female",B110="Tvenndarleikur"),INDEX(Tvennd.kvk!$A$3:$F$1009,MATCH(Skráningarblað!O110,Tvennd.kvk!$D$3:$D$1009,0),2),"")))))),"2. Deild")</f>
        <v/>
      </c>
      <c r="R110" s="13" t="str">
        <f t="shared" si="10"/>
        <v/>
      </c>
      <c r="S110" s="13" t="str">
        <f>IFERROR(IF(AND(P110="Male",B110="Einliðaleikur"),INDEX(Einl.kk!$A$3:$F$1041,MATCH(Skráningarblað!O110,Einl.kk!$D$3:$D$1041,0),6),IF(AND(P110="Male",B110="Tvíliðaleikur"),INDEX(Tvíl.kk!$A$3:$F$1054,MATCH(Skráningarblað!O110,Tvíl.kk!$D$3:$D$1054,0),6),IF(AND(P110="Male",B110="Tvenndarleikur"),INDEX(Tvennd.kk!$A$3:$F$1025,MATCH(Skráningarblað!O110,Tvennd.kk!$D$3:$D$1025,0),6),IF(AND(P110="Female",B110="Einliðaleikur"),INDEX(Einl.kvk!$A$3:$F$1004,MATCH(Skráningarblað!O110,Einl.kvk!$D$3:$D$1004,0),6),IF(AND(P110="Female",B110="Tvíliðaleikur"),INDEX(Tvíl.kvk!$A$3:$F$1008,MATCH(Skráningarblað!O110,Tvíl.kvk!$D$3:$D$1008,0),6),IF(AND(P110="Female",B110="Tvenndarleikur"),INDEX(Tvennd.kvk!$A$3:$F$1009,MATCH(Skráningarblað!O110,Tvennd.kvk!$D$3:$D$1009,0),6),"")))))),0)</f>
        <v/>
      </c>
      <c r="T110" s="13" t="str">
        <f>IFERROR(INDEX(Leikmannaskrá!$A$2:$E$612,MATCH(A110,Leikmannaskrá!$A$2:$A$612,0),5),"")</f>
        <v/>
      </c>
      <c r="U110" s="29" t="str">
        <f t="shared" si="11"/>
        <v/>
      </c>
    </row>
    <row r="111" spans="1:21" x14ac:dyDescent="0.35">
      <c r="A111" s="28"/>
      <c r="B111" s="28"/>
      <c r="C111" s="28"/>
      <c r="D111" s="28"/>
      <c r="E111" s="28"/>
      <c r="F111" s="13" t="str">
        <f>IFERROR(INDEX(Leikmannaskrá!$A$2:$D$1171,MATCH(A111,Leikmannaskrá!$A$2:$A$1175,0),2),"")</f>
        <v/>
      </c>
      <c r="G111" s="13" t="str">
        <f>IFERROR(INDEX(Leikmannaskrá!$A$2:$D$1171,MATCH(A111,Leikmannaskrá!$A$2:$A$1175,0),4),"")</f>
        <v/>
      </c>
      <c r="H111" s="13" t="str">
        <f>IFERROR(INDEX(Leikmannaskrá!$A$2:$D$1171,MATCH(A111,Leikmannaskrá!$A$2:$A$1175,0),3),"")</f>
        <v/>
      </c>
      <c r="I111" s="13" t="str">
        <f>IFERROR(IF(AND(G111="Male",B111="Einliðaleikur"),INDEX(Einl.kk!$A$3:$F$1041,MATCH(Skráningarblað!F111,Einl.kk!$D$3:$D$1041,0),2),IF(AND(G111="Male",B111="Tvíliðaleikur"),INDEX(Tvíl.kk!$A$3:$F$1054,MATCH(Skráningarblað!F111,Tvíl.kk!$D$3:$D$1054,0),2),IF(AND(G111="Male",B111="Tvenndarleikur"),INDEX(Tvennd.kk!$A$3:$F$1025,MATCH(Skráningarblað!F111,Tvennd.kk!$D$3:$D$1025,0),2),IF(AND(G111="Female",B111="Einliðaleikur"),INDEX(Einl.kvk!$A$3:$F$1004,MATCH(Skráningarblað!F111,Einl.kvk!$D$3:$D$1004,0),2),IF(AND(G111="Female",B111="Tvíliðaleikur"),INDEX(Tvíl.kvk!$A$3:$F$1008,MATCH(Skráningarblað!F111,Tvíl.kvk!$D$3:$D$1008,0),2),IF(AND(G111="Female",B111="Tvenndarleikur"),INDEX(Tvennd.kvk!$A$3:$F$1009,MATCH(Skráningarblað!F111,Tvennd.kvk!$D$3:$D$1009,0),2),"")))))),"2. Deild")</f>
        <v/>
      </c>
      <c r="J111" s="13" t="str">
        <f t="shared" si="6"/>
        <v/>
      </c>
      <c r="K111" s="13" t="str">
        <f t="shared" si="7"/>
        <v/>
      </c>
      <c r="L111" s="13">
        <f t="shared" si="8"/>
        <v>0</v>
      </c>
      <c r="M111" s="13" t="str">
        <f t="shared" si="9"/>
        <v xml:space="preserve"> -  </v>
      </c>
      <c r="N111" s="13" t="str">
        <f>IFERROR(IF(AND(G111="Male",B111="Einliðaleikur"),INDEX(Einl.kk!$A$3:$F$1041,MATCH(Skráningarblað!F111,Einl.kk!$D$3:$D$1041,0),6),IF(AND(G111="Male",B111="Tvíliðaleikur"),INDEX(Tvíl.kk!$A$3:$F$1054,MATCH(Skráningarblað!F111,Tvíl.kk!$D$3:$D$1054,0),6),IF(AND(G111="Male",B111="Tvenndarleikur"),INDEX(Tvennd.kk!$A$3:$F$1025,MATCH(Skráningarblað!F111,Tvennd.kk!$D$3:$D$1025,0),6),IF(AND(G111="Female",B111="Einliðaleikur"),INDEX(Einl.kvk!$A$3:$F$1004,MATCH(Skráningarblað!F111,Einl.kvk!$D$3:$D$1004,0),6),IF(AND(G111="Female",B111="Tvíliðaleikur"),INDEX(Tvíl.kvk!$A$3:$F$1008,MATCH(Skráningarblað!F111,Tvíl.kvk!$D$3:$D$1008,0),6),IF(AND(G111="Female",B111="Tvenndarleikur"),INDEX(Tvennd.kvk!$A$3:$F$1009,MATCH(Skráningarblað!F111,Tvennd.kvk!$D$3:$D$1009,0),6),"")))))),0)</f>
        <v/>
      </c>
      <c r="O111" s="13" t="str">
        <f>IFERROR(IF(F111="","",IF(AND(NOT(B111="Einliðaleikur"),D111=""),"Partner Wanted",INDEX(Leikmannaskrá!$A$2:$D$1171,MATCH(D111,Leikmannaskrá!$A$2:$A$1175,0),2))),"")</f>
        <v/>
      </c>
      <c r="P111" s="13" t="str">
        <f>IFERROR(INDEX(Leikmannaskrá!$A$2:$D$1171,MATCH(D111,Leikmannaskrá!$A$2:$A$1175,0),4),"")</f>
        <v/>
      </c>
      <c r="Q111" s="13" t="str">
        <f>IFERROR(IF(AND(P111="Male",B111="Einliðaleikur"),INDEX(Einl.kk!$A$3:$F$1041,MATCH(Skráningarblað!O111,Einl.kk!$D$3:$D$1041,0),2),IF(AND(P111="Male",B111="Tvíliðaleikur"),INDEX(Tvíl.kk!$A$3:$F$1054,MATCH(Skráningarblað!O111,Tvíl.kk!$D$3:$D$1054,0),2),IF(AND(P111="Male",B111="Tvenndarleikur"),INDEX(Tvennd.kk!$A$3:$F$1025,MATCH(Skráningarblað!O111,Tvennd.kk!$D$3:$D$1025,0),2),IF(AND(P111="Female",B111="Einliðaleikur"),INDEX(Einl.kvk!$A$3:$F$1004,MATCH(Skráningarblað!O111,Einl.kvk!$D$3:$D$1004,0),2),IF(AND(P111="Female",B111="Tvíliðaleikur"),INDEX(Tvíl.kvk!$A$3:$F$1008,MATCH(Skráningarblað!O111,Tvíl.kvk!$D$3:$D$1008,0),2),IF(AND(P111="Female",B111="Tvenndarleikur"),INDEX(Tvennd.kvk!$A$3:$F$1009,MATCH(Skráningarblað!O111,Tvennd.kvk!$D$3:$D$1009,0),2),"")))))),"2. Deild")</f>
        <v/>
      </c>
      <c r="R111" s="13" t="str">
        <f t="shared" si="10"/>
        <v/>
      </c>
      <c r="S111" s="13" t="str">
        <f>IFERROR(IF(AND(P111="Male",B111="Einliðaleikur"),INDEX(Einl.kk!$A$3:$F$1041,MATCH(Skráningarblað!O111,Einl.kk!$D$3:$D$1041,0),6),IF(AND(P111="Male",B111="Tvíliðaleikur"),INDEX(Tvíl.kk!$A$3:$F$1054,MATCH(Skráningarblað!O111,Tvíl.kk!$D$3:$D$1054,0),6),IF(AND(P111="Male",B111="Tvenndarleikur"),INDEX(Tvennd.kk!$A$3:$F$1025,MATCH(Skráningarblað!O111,Tvennd.kk!$D$3:$D$1025,0),6),IF(AND(P111="Female",B111="Einliðaleikur"),INDEX(Einl.kvk!$A$3:$F$1004,MATCH(Skráningarblað!O111,Einl.kvk!$D$3:$D$1004,0),6),IF(AND(P111="Female",B111="Tvíliðaleikur"),INDEX(Tvíl.kvk!$A$3:$F$1008,MATCH(Skráningarblað!O111,Tvíl.kvk!$D$3:$D$1008,0),6),IF(AND(P111="Female",B111="Tvenndarleikur"),INDEX(Tvennd.kvk!$A$3:$F$1009,MATCH(Skráningarblað!O111,Tvennd.kvk!$D$3:$D$1009,0),6),"")))))),0)</f>
        <v/>
      </c>
      <c r="T111" s="13" t="str">
        <f>IFERROR(INDEX(Leikmannaskrá!$A$2:$E$612,MATCH(A111,Leikmannaskrá!$A$2:$A$612,0),5),"")</f>
        <v/>
      </c>
      <c r="U111" s="29" t="str">
        <f t="shared" si="11"/>
        <v/>
      </c>
    </row>
    <row r="112" spans="1:21" x14ac:dyDescent="0.35">
      <c r="A112" s="28"/>
      <c r="B112" s="28"/>
      <c r="C112" s="28"/>
      <c r="D112" s="28"/>
      <c r="E112" s="28"/>
      <c r="F112" s="13" t="str">
        <f>IFERROR(INDEX(Leikmannaskrá!$A$2:$D$1171,MATCH(A112,Leikmannaskrá!$A$2:$A$1175,0),2),"")</f>
        <v/>
      </c>
      <c r="G112" s="13" t="str">
        <f>IFERROR(INDEX(Leikmannaskrá!$A$2:$D$1171,MATCH(A112,Leikmannaskrá!$A$2:$A$1175,0),4),"")</f>
        <v/>
      </c>
      <c r="H112" s="13" t="str">
        <f>IFERROR(INDEX(Leikmannaskrá!$A$2:$D$1171,MATCH(A112,Leikmannaskrá!$A$2:$A$1175,0),3),"")</f>
        <v/>
      </c>
      <c r="I112" s="13" t="str">
        <f>IFERROR(IF(AND(G112="Male",B112="Einliðaleikur"),INDEX(Einl.kk!$A$3:$F$1041,MATCH(Skráningarblað!F112,Einl.kk!$D$3:$D$1041,0),2),IF(AND(G112="Male",B112="Tvíliðaleikur"),INDEX(Tvíl.kk!$A$3:$F$1054,MATCH(Skráningarblað!F112,Tvíl.kk!$D$3:$D$1054,0),2),IF(AND(G112="Male",B112="Tvenndarleikur"),INDEX(Tvennd.kk!$A$3:$F$1025,MATCH(Skráningarblað!F112,Tvennd.kk!$D$3:$D$1025,0),2),IF(AND(G112="Female",B112="Einliðaleikur"),INDEX(Einl.kvk!$A$3:$F$1004,MATCH(Skráningarblað!F112,Einl.kvk!$D$3:$D$1004,0),2),IF(AND(G112="Female",B112="Tvíliðaleikur"),INDEX(Tvíl.kvk!$A$3:$F$1008,MATCH(Skráningarblað!F112,Tvíl.kvk!$D$3:$D$1008,0),2),IF(AND(G112="Female",B112="Tvenndarleikur"),INDEX(Tvennd.kvk!$A$3:$F$1009,MATCH(Skráningarblað!F112,Tvennd.kvk!$D$3:$D$1009,0),2),"")))))),"2. Deild")</f>
        <v/>
      </c>
      <c r="J112" s="13" t="str">
        <f t="shared" si="6"/>
        <v/>
      </c>
      <c r="K112" s="13" t="str">
        <f t="shared" si="7"/>
        <v/>
      </c>
      <c r="L112" s="13">
        <f t="shared" si="8"/>
        <v>0</v>
      </c>
      <c r="M112" s="13" t="str">
        <f t="shared" si="9"/>
        <v xml:space="preserve"> -  </v>
      </c>
      <c r="N112" s="13" t="str">
        <f>IFERROR(IF(AND(G112="Male",B112="Einliðaleikur"),INDEX(Einl.kk!$A$3:$F$1041,MATCH(Skráningarblað!F112,Einl.kk!$D$3:$D$1041,0),6),IF(AND(G112="Male",B112="Tvíliðaleikur"),INDEX(Tvíl.kk!$A$3:$F$1054,MATCH(Skráningarblað!F112,Tvíl.kk!$D$3:$D$1054,0),6),IF(AND(G112="Male",B112="Tvenndarleikur"),INDEX(Tvennd.kk!$A$3:$F$1025,MATCH(Skráningarblað!F112,Tvennd.kk!$D$3:$D$1025,0),6),IF(AND(G112="Female",B112="Einliðaleikur"),INDEX(Einl.kvk!$A$3:$F$1004,MATCH(Skráningarblað!F112,Einl.kvk!$D$3:$D$1004,0),6),IF(AND(G112="Female",B112="Tvíliðaleikur"),INDEX(Tvíl.kvk!$A$3:$F$1008,MATCH(Skráningarblað!F112,Tvíl.kvk!$D$3:$D$1008,0),6),IF(AND(G112="Female",B112="Tvenndarleikur"),INDEX(Tvennd.kvk!$A$3:$F$1009,MATCH(Skráningarblað!F112,Tvennd.kvk!$D$3:$D$1009,0),6),"")))))),0)</f>
        <v/>
      </c>
      <c r="O112" s="13" t="str">
        <f>IFERROR(IF(F112="","",IF(AND(NOT(B112="Einliðaleikur"),D112=""),"Partner Wanted",INDEX(Leikmannaskrá!$A$2:$D$1171,MATCH(D112,Leikmannaskrá!$A$2:$A$1175,0),2))),"")</f>
        <v/>
      </c>
      <c r="P112" s="13" t="str">
        <f>IFERROR(INDEX(Leikmannaskrá!$A$2:$D$1171,MATCH(D112,Leikmannaskrá!$A$2:$A$1175,0),4),"")</f>
        <v/>
      </c>
      <c r="Q112" s="13" t="str">
        <f>IFERROR(IF(AND(P112="Male",B112="Einliðaleikur"),INDEX(Einl.kk!$A$3:$F$1041,MATCH(Skráningarblað!O112,Einl.kk!$D$3:$D$1041,0),2),IF(AND(P112="Male",B112="Tvíliðaleikur"),INDEX(Tvíl.kk!$A$3:$F$1054,MATCH(Skráningarblað!O112,Tvíl.kk!$D$3:$D$1054,0),2),IF(AND(P112="Male",B112="Tvenndarleikur"),INDEX(Tvennd.kk!$A$3:$F$1025,MATCH(Skráningarblað!O112,Tvennd.kk!$D$3:$D$1025,0),2),IF(AND(P112="Female",B112="Einliðaleikur"),INDEX(Einl.kvk!$A$3:$F$1004,MATCH(Skráningarblað!O112,Einl.kvk!$D$3:$D$1004,0),2),IF(AND(P112="Female",B112="Tvíliðaleikur"),INDEX(Tvíl.kvk!$A$3:$F$1008,MATCH(Skráningarblað!O112,Tvíl.kvk!$D$3:$D$1008,0),2),IF(AND(P112="Female",B112="Tvenndarleikur"),INDEX(Tvennd.kvk!$A$3:$F$1009,MATCH(Skráningarblað!O112,Tvennd.kvk!$D$3:$D$1009,0),2),"")))))),"2. Deild")</f>
        <v/>
      </c>
      <c r="R112" s="13" t="str">
        <f t="shared" si="10"/>
        <v/>
      </c>
      <c r="S112" s="13" t="str">
        <f>IFERROR(IF(AND(P112="Male",B112="Einliðaleikur"),INDEX(Einl.kk!$A$3:$F$1041,MATCH(Skráningarblað!O112,Einl.kk!$D$3:$D$1041,0),6),IF(AND(P112="Male",B112="Tvíliðaleikur"),INDEX(Tvíl.kk!$A$3:$F$1054,MATCH(Skráningarblað!O112,Tvíl.kk!$D$3:$D$1054,0),6),IF(AND(P112="Male",B112="Tvenndarleikur"),INDEX(Tvennd.kk!$A$3:$F$1025,MATCH(Skráningarblað!O112,Tvennd.kk!$D$3:$D$1025,0),6),IF(AND(P112="Female",B112="Einliðaleikur"),INDEX(Einl.kvk!$A$3:$F$1004,MATCH(Skráningarblað!O112,Einl.kvk!$D$3:$D$1004,0),6),IF(AND(P112="Female",B112="Tvíliðaleikur"),INDEX(Tvíl.kvk!$A$3:$F$1008,MATCH(Skráningarblað!O112,Tvíl.kvk!$D$3:$D$1008,0),6),IF(AND(P112="Female",B112="Tvenndarleikur"),INDEX(Tvennd.kvk!$A$3:$F$1009,MATCH(Skráningarblað!O112,Tvennd.kvk!$D$3:$D$1009,0),6),"")))))),0)</f>
        <v/>
      </c>
      <c r="T112" s="13" t="str">
        <f>IFERROR(INDEX(Leikmannaskrá!$A$2:$E$612,MATCH(A112,Leikmannaskrá!$A$2:$A$612,0),5),"")</f>
        <v/>
      </c>
      <c r="U112" s="29" t="str">
        <f t="shared" si="11"/>
        <v/>
      </c>
    </row>
    <row r="113" spans="1:21" x14ac:dyDescent="0.35">
      <c r="A113" s="28"/>
      <c r="B113" s="28"/>
      <c r="C113" s="28"/>
      <c r="D113" s="28"/>
      <c r="E113" s="28"/>
      <c r="F113" s="13" t="str">
        <f>IFERROR(INDEX(Leikmannaskrá!$A$2:$D$1171,MATCH(A113,Leikmannaskrá!$A$2:$A$1175,0),2),"")</f>
        <v/>
      </c>
      <c r="G113" s="13" t="str">
        <f>IFERROR(INDEX(Leikmannaskrá!$A$2:$D$1171,MATCH(A113,Leikmannaskrá!$A$2:$A$1175,0),4),"")</f>
        <v/>
      </c>
      <c r="H113" s="13" t="str">
        <f>IFERROR(INDEX(Leikmannaskrá!$A$2:$D$1171,MATCH(A113,Leikmannaskrá!$A$2:$A$1175,0),3),"")</f>
        <v/>
      </c>
      <c r="I113" s="13" t="str">
        <f>IFERROR(IF(AND(G113="Male",B113="Einliðaleikur"),INDEX(Einl.kk!$A$3:$F$1041,MATCH(Skráningarblað!F113,Einl.kk!$D$3:$D$1041,0),2),IF(AND(G113="Male",B113="Tvíliðaleikur"),INDEX(Tvíl.kk!$A$3:$F$1054,MATCH(Skráningarblað!F113,Tvíl.kk!$D$3:$D$1054,0),2),IF(AND(G113="Male",B113="Tvenndarleikur"),INDEX(Tvennd.kk!$A$3:$F$1025,MATCH(Skráningarblað!F113,Tvennd.kk!$D$3:$D$1025,0),2),IF(AND(G113="Female",B113="Einliðaleikur"),INDEX(Einl.kvk!$A$3:$F$1004,MATCH(Skráningarblað!F113,Einl.kvk!$D$3:$D$1004,0),2),IF(AND(G113="Female",B113="Tvíliðaleikur"),INDEX(Tvíl.kvk!$A$3:$F$1008,MATCH(Skráningarblað!F113,Tvíl.kvk!$D$3:$D$1008,0),2),IF(AND(G113="Female",B113="Tvenndarleikur"),INDEX(Tvennd.kvk!$A$3:$F$1009,MATCH(Skráningarblað!F113,Tvennd.kvk!$D$3:$D$1009,0),2),"")))))),"2. Deild")</f>
        <v/>
      </c>
      <c r="J113" s="13" t="str">
        <f t="shared" si="6"/>
        <v/>
      </c>
      <c r="K113" s="13" t="str">
        <f t="shared" si="7"/>
        <v/>
      </c>
      <c r="L113" s="13">
        <f t="shared" si="8"/>
        <v>0</v>
      </c>
      <c r="M113" s="13" t="str">
        <f t="shared" si="9"/>
        <v xml:space="preserve"> -  </v>
      </c>
      <c r="N113" s="13" t="str">
        <f>IFERROR(IF(AND(G113="Male",B113="Einliðaleikur"),INDEX(Einl.kk!$A$3:$F$1041,MATCH(Skráningarblað!F113,Einl.kk!$D$3:$D$1041,0),6),IF(AND(G113="Male",B113="Tvíliðaleikur"),INDEX(Tvíl.kk!$A$3:$F$1054,MATCH(Skráningarblað!F113,Tvíl.kk!$D$3:$D$1054,0),6),IF(AND(G113="Male",B113="Tvenndarleikur"),INDEX(Tvennd.kk!$A$3:$F$1025,MATCH(Skráningarblað!F113,Tvennd.kk!$D$3:$D$1025,0),6),IF(AND(G113="Female",B113="Einliðaleikur"),INDEX(Einl.kvk!$A$3:$F$1004,MATCH(Skráningarblað!F113,Einl.kvk!$D$3:$D$1004,0),6),IF(AND(G113="Female",B113="Tvíliðaleikur"),INDEX(Tvíl.kvk!$A$3:$F$1008,MATCH(Skráningarblað!F113,Tvíl.kvk!$D$3:$D$1008,0),6),IF(AND(G113="Female",B113="Tvenndarleikur"),INDEX(Tvennd.kvk!$A$3:$F$1009,MATCH(Skráningarblað!F113,Tvennd.kvk!$D$3:$D$1009,0),6),"")))))),0)</f>
        <v/>
      </c>
      <c r="O113" s="13" t="str">
        <f>IFERROR(IF(F113="","",IF(AND(NOT(B113="Einliðaleikur"),D113=""),"Partner Wanted",INDEX(Leikmannaskrá!$A$2:$D$1171,MATCH(D113,Leikmannaskrá!$A$2:$A$1175,0),2))),"")</f>
        <v/>
      </c>
      <c r="P113" s="13" t="str">
        <f>IFERROR(INDEX(Leikmannaskrá!$A$2:$D$1171,MATCH(D113,Leikmannaskrá!$A$2:$A$1175,0),4),"")</f>
        <v/>
      </c>
      <c r="Q113" s="13" t="str">
        <f>IFERROR(IF(AND(P113="Male",B113="Einliðaleikur"),INDEX(Einl.kk!$A$3:$F$1041,MATCH(Skráningarblað!O113,Einl.kk!$D$3:$D$1041,0),2),IF(AND(P113="Male",B113="Tvíliðaleikur"),INDEX(Tvíl.kk!$A$3:$F$1054,MATCH(Skráningarblað!O113,Tvíl.kk!$D$3:$D$1054,0),2),IF(AND(P113="Male",B113="Tvenndarleikur"),INDEX(Tvennd.kk!$A$3:$F$1025,MATCH(Skráningarblað!O113,Tvennd.kk!$D$3:$D$1025,0),2),IF(AND(P113="Female",B113="Einliðaleikur"),INDEX(Einl.kvk!$A$3:$F$1004,MATCH(Skráningarblað!O113,Einl.kvk!$D$3:$D$1004,0),2),IF(AND(P113="Female",B113="Tvíliðaleikur"),INDEX(Tvíl.kvk!$A$3:$F$1008,MATCH(Skráningarblað!O113,Tvíl.kvk!$D$3:$D$1008,0),2),IF(AND(P113="Female",B113="Tvenndarleikur"),INDEX(Tvennd.kvk!$A$3:$F$1009,MATCH(Skráningarblað!O113,Tvennd.kvk!$D$3:$D$1009,0),2),"")))))),"2. Deild")</f>
        <v/>
      </c>
      <c r="R113" s="13" t="str">
        <f t="shared" si="10"/>
        <v/>
      </c>
      <c r="S113" s="13" t="str">
        <f>IFERROR(IF(AND(P113="Male",B113="Einliðaleikur"),INDEX(Einl.kk!$A$3:$F$1041,MATCH(Skráningarblað!O113,Einl.kk!$D$3:$D$1041,0),6),IF(AND(P113="Male",B113="Tvíliðaleikur"),INDEX(Tvíl.kk!$A$3:$F$1054,MATCH(Skráningarblað!O113,Tvíl.kk!$D$3:$D$1054,0),6),IF(AND(P113="Male",B113="Tvenndarleikur"),INDEX(Tvennd.kk!$A$3:$F$1025,MATCH(Skráningarblað!O113,Tvennd.kk!$D$3:$D$1025,0),6),IF(AND(P113="Female",B113="Einliðaleikur"),INDEX(Einl.kvk!$A$3:$F$1004,MATCH(Skráningarblað!O113,Einl.kvk!$D$3:$D$1004,0),6),IF(AND(P113="Female",B113="Tvíliðaleikur"),INDEX(Tvíl.kvk!$A$3:$F$1008,MATCH(Skráningarblað!O113,Tvíl.kvk!$D$3:$D$1008,0),6),IF(AND(P113="Female",B113="Tvenndarleikur"),INDEX(Tvennd.kvk!$A$3:$F$1009,MATCH(Skráningarblað!O113,Tvennd.kvk!$D$3:$D$1009,0),6),"")))))),0)</f>
        <v/>
      </c>
      <c r="T113" s="13" t="str">
        <f>IFERROR(INDEX(Leikmannaskrá!$A$2:$E$612,MATCH(A113,Leikmannaskrá!$A$2:$A$612,0),5),"")</f>
        <v/>
      </c>
      <c r="U113" s="29" t="str">
        <f t="shared" si="11"/>
        <v/>
      </c>
    </row>
    <row r="114" spans="1:21" x14ac:dyDescent="0.35">
      <c r="A114" s="28"/>
      <c r="B114" s="28"/>
      <c r="C114" s="28"/>
      <c r="D114" s="28"/>
      <c r="E114" s="28"/>
      <c r="F114" s="13" t="str">
        <f>IFERROR(INDEX(Leikmannaskrá!$A$2:$D$1171,MATCH(A114,Leikmannaskrá!$A$2:$A$1175,0),2),"")</f>
        <v/>
      </c>
      <c r="G114" s="13" t="str">
        <f>IFERROR(INDEX(Leikmannaskrá!$A$2:$D$1171,MATCH(A114,Leikmannaskrá!$A$2:$A$1175,0),4),"")</f>
        <v/>
      </c>
      <c r="H114" s="13" t="str">
        <f>IFERROR(INDEX(Leikmannaskrá!$A$2:$D$1171,MATCH(A114,Leikmannaskrá!$A$2:$A$1175,0),3),"")</f>
        <v/>
      </c>
      <c r="I114" s="13" t="str">
        <f>IFERROR(IF(AND(G114="Male",B114="Einliðaleikur"),INDEX(Einl.kk!$A$3:$F$1041,MATCH(Skráningarblað!F114,Einl.kk!$D$3:$D$1041,0),2),IF(AND(G114="Male",B114="Tvíliðaleikur"),INDEX(Tvíl.kk!$A$3:$F$1054,MATCH(Skráningarblað!F114,Tvíl.kk!$D$3:$D$1054,0),2),IF(AND(G114="Male",B114="Tvenndarleikur"),INDEX(Tvennd.kk!$A$3:$F$1025,MATCH(Skráningarblað!F114,Tvennd.kk!$D$3:$D$1025,0),2),IF(AND(G114="Female",B114="Einliðaleikur"),INDEX(Einl.kvk!$A$3:$F$1004,MATCH(Skráningarblað!F114,Einl.kvk!$D$3:$D$1004,0),2),IF(AND(G114="Female",B114="Tvíliðaleikur"),INDEX(Tvíl.kvk!$A$3:$F$1008,MATCH(Skráningarblað!F114,Tvíl.kvk!$D$3:$D$1008,0),2),IF(AND(G114="Female",B114="Tvenndarleikur"),INDEX(Tvennd.kvk!$A$3:$F$1009,MATCH(Skráningarblað!F114,Tvennd.kvk!$D$3:$D$1009,0),2),"")))))),"2. Deild")</f>
        <v/>
      </c>
      <c r="J114" s="13" t="str">
        <f t="shared" si="6"/>
        <v/>
      </c>
      <c r="K114" s="13" t="str">
        <f t="shared" si="7"/>
        <v/>
      </c>
      <c r="L114" s="13">
        <f t="shared" si="8"/>
        <v>0</v>
      </c>
      <c r="M114" s="13" t="str">
        <f t="shared" si="9"/>
        <v xml:space="preserve"> -  </v>
      </c>
      <c r="N114" s="13" t="str">
        <f>IFERROR(IF(AND(G114="Male",B114="Einliðaleikur"),INDEX(Einl.kk!$A$3:$F$1041,MATCH(Skráningarblað!F114,Einl.kk!$D$3:$D$1041,0),6),IF(AND(G114="Male",B114="Tvíliðaleikur"),INDEX(Tvíl.kk!$A$3:$F$1054,MATCH(Skráningarblað!F114,Tvíl.kk!$D$3:$D$1054,0),6),IF(AND(G114="Male",B114="Tvenndarleikur"),INDEX(Tvennd.kk!$A$3:$F$1025,MATCH(Skráningarblað!F114,Tvennd.kk!$D$3:$D$1025,0),6),IF(AND(G114="Female",B114="Einliðaleikur"),INDEX(Einl.kvk!$A$3:$F$1004,MATCH(Skráningarblað!F114,Einl.kvk!$D$3:$D$1004,0),6),IF(AND(G114="Female",B114="Tvíliðaleikur"),INDEX(Tvíl.kvk!$A$3:$F$1008,MATCH(Skráningarblað!F114,Tvíl.kvk!$D$3:$D$1008,0),6),IF(AND(G114="Female",B114="Tvenndarleikur"),INDEX(Tvennd.kvk!$A$3:$F$1009,MATCH(Skráningarblað!F114,Tvennd.kvk!$D$3:$D$1009,0),6),"")))))),0)</f>
        <v/>
      </c>
      <c r="O114" s="13" t="str">
        <f>IFERROR(IF(F114="","",IF(AND(NOT(B114="Einliðaleikur"),D114=""),"Partner Wanted",INDEX(Leikmannaskrá!$A$2:$D$1171,MATCH(D114,Leikmannaskrá!$A$2:$A$1175,0),2))),"")</f>
        <v/>
      </c>
      <c r="P114" s="13" t="str">
        <f>IFERROR(INDEX(Leikmannaskrá!$A$2:$D$1171,MATCH(D114,Leikmannaskrá!$A$2:$A$1175,0),4),"")</f>
        <v/>
      </c>
      <c r="Q114" s="13" t="str">
        <f>IFERROR(IF(AND(P114="Male",B114="Einliðaleikur"),INDEX(Einl.kk!$A$3:$F$1041,MATCH(Skráningarblað!O114,Einl.kk!$D$3:$D$1041,0),2),IF(AND(P114="Male",B114="Tvíliðaleikur"),INDEX(Tvíl.kk!$A$3:$F$1054,MATCH(Skráningarblað!O114,Tvíl.kk!$D$3:$D$1054,0),2),IF(AND(P114="Male",B114="Tvenndarleikur"),INDEX(Tvennd.kk!$A$3:$F$1025,MATCH(Skráningarblað!O114,Tvennd.kk!$D$3:$D$1025,0),2),IF(AND(P114="Female",B114="Einliðaleikur"),INDEX(Einl.kvk!$A$3:$F$1004,MATCH(Skráningarblað!O114,Einl.kvk!$D$3:$D$1004,0),2),IF(AND(P114="Female",B114="Tvíliðaleikur"),INDEX(Tvíl.kvk!$A$3:$F$1008,MATCH(Skráningarblað!O114,Tvíl.kvk!$D$3:$D$1008,0),2),IF(AND(P114="Female",B114="Tvenndarleikur"),INDEX(Tvennd.kvk!$A$3:$F$1009,MATCH(Skráningarblað!O114,Tvennd.kvk!$D$3:$D$1009,0),2),"")))))),"2. Deild")</f>
        <v/>
      </c>
      <c r="R114" s="13" t="str">
        <f t="shared" si="10"/>
        <v/>
      </c>
      <c r="S114" s="13" t="str">
        <f>IFERROR(IF(AND(P114="Male",B114="Einliðaleikur"),INDEX(Einl.kk!$A$3:$F$1041,MATCH(Skráningarblað!O114,Einl.kk!$D$3:$D$1041,0),6),IF(AND(P114="Male",B114="Tvíliðaleikur"),INDEX(Tvíl.kk!$A$3:$F$1054,MATCH(Skráningarblað!O114,Tvíl.kk!$D$3:$D$1054,0),6),IF(AND(P114="Male",B114="Tvenndarleikur"),INDEX(Tvennd.kk!$A$3:$F$1025,MATCH(Skráningarblað!O114,Tvennd.kk!$D$3:$D$1025,0),6),IF(AND(P114="Female",B114="Einliðaleikur"),INDEX(Einl.kvk!$A$3:$F$1004,MATCH(Skráningarblað!O114,Einl.kvk!$D$3:$D$1004,0),6),IF(AND(P114="Female",B114="Tvíliðaleikur"),INDEX(Tvíl.kvk!$A$3:$F$1008,MATCH(Skráningarblað!O114,Tvíl.kvk!$D$3:$D$1008,0),6),IF(AND(P114="Female",B114="Tvenndarleikur"),INDEX(Tvennd.kvk!$A$3:$F$1009,MATCH(Skráningarblað!O114,Tvennd.kvk!$D$3:$D$1009,0),6),"")))))),0)</f>
        <v/>
      </c>
      <c r="T114" s="13" t="str">
        <f>IFERROR(INDEX(Leikmannaskrá!$A$2:$E$612,MATCH(A114,Leikmannaskrá!$A$2:$A$612,0),5),"")</f>
        <v/>
      </c>
      <c r="U114" s="29" t="str">
        <f t="shared" si="11"/>
        <v/>
      </c>
    </row>
    <row r="115" spans="1:21" x14ac:dyDescent="0.35">
      <c r="A115" s="28"/>
      <c r="B115" s="28"/>
      <c r="C115" s="28"/>
      <c r="D115" s="28"/>
      <c r="E115" s="28"/>
      <c r="F115" s="13" t="str">
        <f>IFERROR(INDEX(Leikmannaskrá!$A$2:$D$1171,MATCH(A115,Leikmannaskrá!$A$2:$A$1175,0),2),"")</f>
        <v/>
      </c>
      <c r="G115" s="13" t="str">
        <f>IFERROR(INDEX(Leikmannaskrá!$A$2:$D$1171,MATCH(A115,Leikmannaskrá!$A$2:$A$1175,0),4),"")</f>
        <v/>
      </c>
      <c r="H115" s="13" t="str">
        <f>IFERROR(INDEX(Leikmannaskrá!$A$2:$D$1171,MATCH(A115,Leikmannaskrá!$A$2:$A$1175,0),3),"")</f>
        <v/>
      </c>
      <c r="I115" s="13" t="str">
        <f>IFERROR(IF(AND(G115="Male",B115="Einliðaleikur"),INDEX(Einl.kk!$A$3:$F$1041,MATCH(Skráningarblað!F115,Einl.kk!$D$3:$D$1041,0),2),IF(AND(G115="Male",B115="Tvíliðaleikur"),INDEX(Tvíl.kk!$A$3:$F$1054,MATCH(Skráningarblað!F115,Tvíl.kk!$D$3:$D$1054,0),2),IF(AND(G115="Male",B115="Tvenndarleikur"),INDEX(Tvennd.kk!$A$3:$F$1025,MATCH(Skráningarblað!F115,Tvennd.kk!$D$3:$D$1025,0),2),IF(AND(G115="Female",B115="Einliðaleikur"),INDEX(Einl.kvk!$A$3:$F$1004,MATCH(Skráningarblað!F115,Einl.kvk!$D$3:$D$1004,0),2),IF(AND(G115="Female",B115="Tvíliðaleikur"),INDEX(Tvíl.kvk!$A$3:$F$1008,MATCH(Skráningarblað!F115,Tvíl.kvk!$D$3:$D$1008,0),2),IF(AND(G115="Female",B115="Tvenndarleikur"),INDEX(Tvennd.kvk!$A$3:$F$1009,MATCH(Skráningarblað!F115,Tvennd.kvk!$D$3:$D$1009,0),2),"")))))),"2. Deild")</f>
        <v/>
      </c>
      <c r="J115" s="13" t="str">
        <f t="shared" si="6"/>
        <v/>
      </c>
      <c r="K115" s="13" t="str">
        <f t="shared" si="7"/>
        <v/>
      </c>
      <c r="L115" s="13">
        <f t="shared" si="8"/>
        <v>0</v>
      </c>
      <c r="M115" s="13" t="str">
        <f t="shared" si="9"/>
        <v xml:space="preserve"> -  </v>
      </c>
      <c r="N115" s="13" t="str">
        <f>IFERROR(IF(AND(G115="Male",B115="Einliðaleikur"),INDEX(Einl.kk!$A$3:$F$1041,MATCH(Skráningarblað!F115,Einl.kk!$D$3:$D$1041,0),6),IF(AND(G115="Male",B115="Tvíliðaleikur"),INDEX(Tvíl.kk!$A$3:$F$1054,MATCH(Skráningarblað!F115,Tvíl.kk!$D$3:$D$1054,0),6),IF(AND(G115="Male",B115="Tvenndarleikur"),INDEX(Tvennd.kk!$A$3:$F$1025,MATCH(Skráningarblað!F115,Tvennd.kk!$D$3:$D$1025,0),6),IF(AND(G115="Female",B115="Einliðaleikur"),INDEX(Einl.kvk!$A$3:$F$1004,MATCH(Skráningarblað!F115,Einl.kvk!$D$3:$D$1004,0),6),IF(AND(G115="Female",B115="Tvíliðaleikur"),INDEX(Tvíl.kvk!$A$3:$F$1008,MATCH(Skráningarblað!F115,Tvíl.kvk!$D$3:$D$1008,0),6),IF(AND(G115="Female",B115="Tvenndarleikur"),INDEX(Tvennd.kvk!$A$3:$F$1009,MATCH(Skráningarblað!F115,Tvennd.kvk!$D$3:$D$1009,0),6),"")))))),0)</f>
        <v/>
      </c>
      <c r="O115" s="13" t="str">
        <f>IFERROR(IF(F115="","",IF(AND(NOT(B115="Einliðaleikur"),D115=""),"Partner Wanted",INDEX(Leikmannaskrá!$A$2:$D$1171,MATCH(D115,Leikmannaskrá!$A$2:$A$1175,0),2))),"")</f>
        <v/>
      </c>
      <c r="P115" s="13" t="str">
        <f>IFERROR(INDEX(Leikmannaskrá!$A$2:$D$1171,MATCH(D115,Leikmannaskrá!$A$2:$A$1175,0),4),"")</f>
        <v/>
      </c>
      <c r="Q115" s="13" t="str">
        <f>IFERROR(IF(AND(P115="Male",B115="Einliðaleikur"),INDEX(Einl.kk!$A$3:$F$1041,MATCH(Skráningarblað!O115,Einl.kk!$D$3:$D$1041,0),2),IF(AND(P115="Male",B115="Tvíliðaleikur"),INDEX(Tvíl.kk!$A$3:$F$1054,MATCH(Skráningarblað!O115,Tvíl.kk!$D$3:$D$1054,0),2),IF(AND(P115="Male",B115="Tvenndarleikur"),INDEX(Tvennd.kk!$A$3:$F$1025,MATCH(Skráningarblað!O115,Tvennd.kk!$D$3:$D$1025,0),2),IF(AND(P115="Female",B115="Einliðaleikur"),INDEX(Einl.kvk!$A$3:$F$1004,MATCH(Skráningarblað!O115,Einl.kvk!$D$3:$D$1004,0),2),IF(AND(P115="Female",B115="Tvíliðaleikur"),INDEX(Tvíl.kvk!$A$3:$F$1008,MATCH(Skráningarblað!O115,Tvíl.kvk!$D$3:$D$1008,0),2),IF(AND(P115="Female",B115="Tvenndarleikur"),INDEX(Tvennd.kvk!$A$3:$F$1009,MATCH(Skráningarblað!O115,Tvennd.kvk!$D$3:$D$1009,0),2),"")))))),"2. Deild")</f>
        <v/>
      </c>
      <c r="R115" s="13" t="str">
        <f t="shared" si="10"/>
        <v/>
      </c>
      <c r="S115" s="13" t="str">
        <f>IFERROR(IF(AND(P115="Male",B115="Einliðaleikur"),INDEX(Einl.kk!$A$3:$F$1041,MATCH(Skráningarblað!O115,Einl.kk!$D$3:$D$1041,0),6),IF(AND(P115="Male",B115="Tvíliðaleikur"),INDEX(Tvíl.kk!$A$3:$F$1054,MATCH(Skráningarblað!O115,Tvíl.kk!$D$3:$D$1054,0),6),IF(AND(P115="Male",B115="Tvenndarleikur"),INDEX(Tvennd.kk!$A$3:$F$1025,MATCH(Skráningarblað!O115,Tvennd.kk!$D$3:$D$1025,0),6),IF(AND(P115="Female",B115="Einliðaleikur"),INDEX(Einl.kvk!$A$3:$F$1004,MATCH(Skráningarblað!O115,Einl.kvk!$D$3:$D$1004,0),6),IF(AND(P115="Female",B115="Tvíliðaleikur"),INDEX(Tvíl.kvk!$A$3:$F$1008,MATCH(Skráningarblað!O115,Tvíl.kvk!$D$3:$D$1008,0),6),IF(AND(P115="Female",B115="Tvenndarleikur"),INDEX(Tvennd.kvk!$A$3:$F$1009,MATCH(Skráningarblað!O115,Tvennd.kvk!$D$3:$D$1009,0),6),"")))))),0)</f>
        <v/>
      </c>
      <c r="T115" s="13" t="str">
        <f>IFERROR(INDEX(Leikmannaskrá!$A$2:$E$612,MATCH(A115,Leikmannaskrá!$A$2:$A$612,0),5),"")</f>
        <v/>
      </c>
      <c r="U115" s="29" t="str">
        <f t="shared" si="11"/>
        <v/>
      </c>
    </row>
    <row r="116" spans="1:21" x14ac:dyDescent="0.35">
      <c r="A116" s="28"/>
      <c r="B116" s="28"/>
      <c r="C116" s="28"/>
      <c r="D116" s="28"/>
      <c r="E116" s="28"/>
      <c r="F116" s="13" t="str">
        <f>IFERROR(INDEX(Leikmannaskrá!$A$2:$D$1171,MATCH(A116,Leikmannaskrá!$A$2:$A$1175,0),2),"")</f>
        <v/>
      </c>
      <c r="G116" s="13" t="str">
        <f>IFERROR(INDEX(Leikmannaskrá!$A$2:$D$1171,MATCH(A116,Leikmannaskrá!$A$2:$A$1175,0),4),"")</f>
        <v/>
      </c>
      <c r="H116" s="13" t="str">
        <f>IFERROR(INDEX(Leikmannaskrá!$A$2:$D$1171,MATCH(A116,Leikmannaskrá!$A$2:$A$1175,0),3),"")</f>
        <v/>
      </c>
      <c r="I116" s="13" t="str">
        <f>IFERROR(IF(AND(G116="Male",B116="Einliðaleikur"),INDEX(Einl.kk!$A$3:$F$1041,MATCH(Skráningarblað!F116,Einl.kk!$D$3:$D$1041,0),2),IF(AND(G116="Male",B116="Tvíliðaleikur"),INDEX(Tvíl.kk!$A$3:$F$1054,MATCH(Skráningarblað!F116,Tvíl.kk!$D$3:$D$1054,0),2),IF(AND(G116="Male",B116="Tvenndarleikur"),INDEX(Tvennd.kk!$A$3:$F$1025,MATCH(Skráningarblað!F116,Tvennd.kk!$D$3:$D$1025,0),2),IF(AND(G116="Female",B116="Einliðaleikur"),INDEX(Einl.kvk!$A$3:$F$1004,MATCH(Skráningarblað!F116,Einl.kvk!$D$3:$D$1004,0),2),IF(AND(G116="Female",B116="Tvíliðaleikur"),INDEX(Tvíl.kvk!$A$3:$F$1008,MATCH(Skráningarblað!F116,Tvíl.kvk!$D$3:$D$1008,0),2),IF(AND(G116="Female",B116="Tvenndarleikur"),INDEX(Tvennd.kvk!$A$3:$F$1009,MATCH(Skráningarblað!F116,Tvennd.kvk!$D$3:$D$1009,0),2),"")))))),"2. Deild")</f>
        <v/>
      </c>
      <c r="J116" s="13" t="str">
        <f t="shared" si="6"/>
        <v/>
      </c>
      <c r="K116" s="13" t="str">
        <f t="shared" si="7"/>
        <v/>
      </c>
      <c r="L116" s="13">
        <f t="shared" si="8"/>
        <v>0</v>
      </c>
      <c r="M116" s="13" t="str">
        <f t="shared" si="9"/>
        <v xml:space="preserve"> -  </v>
      </c>
      <c r="N116" s="13" t="str">
        <f>IFERROR(IF(AND(G116="Male",B116="Einliðaleikur"),INDEX(Einl.kk!$A$3:$F$1041,MATCH(Skráningarblað!F116,Einl.kk!$D$3:$D$1041,0),6),IF(AND(G116="Male",B116="Tvíliðaleikur"),INDEX(Tvíl.kk!$A$3:$F$1054,MATCH(Skráningarblað!F116,Tvíl.kk!$D$3:$D$1054,0),6),IF(AND(G116="Male",B116="Tvenndarleikur"),INDEX(Tvennd.kk!$A$3:$F$1025,MATCH(Skráningarblað!F116,Tvennd.kk!$D$3:$D$1025,0),6),IF(AND(G116="Female",B116="Einliðaleikur"),INDEX(Einl.kvk!$A$3:$F$1004,MATCH(Skráningarblað!F116,Einl.kvk!$D$3:$D$1004,0),6),IF(AND(G116="Female",B116="Tvíliðaleikur"),INDEX(Tvíl.kvk!$A$3:$F$1008,MATCH(Skráningarblað!F116,Tvíl.kvk!$D$3:$D$1008,0),6),IF(AND(G116="Female",B116="Tvenndarleikur"),INDEX(Tvennd.kvk!$A$3:$F$1009,MATCH(Skráningarblað!F116,Tvennd.kvk!$D$3:$D$1009,0),6),"")))))),0)</f>
        <v/>
      </c>
      <c r="O116" s="13" t="str">
        <f>IFERROR(IF(F116="","",IF(AND(NOT(B116="Einliðaleikur"),D116=""),"Partner Wanted",INDEX(Leikmannaskrá!$A$2:$D$1171,MATCH(D116,Leikmannaskrá!$A$2:$A$1175,0),2))),"")</f>
        <v/>
      </c>
      <c r="P116" s="13" t="str">
        <f>IFERROR(INDEX(Leikmannaskrá!$A$2:$D$1171,MATCH(D116,Leikmannaskrá!$A$2:$A$1175,0),4),"")</f>
        <v/>
      </c>
      <c r="Q116" s="13" t="str">
        <f>IFERROR(IF(AND(P116="Male",B116="Einliðaleikur"),INDEX(Einl.kk!$A$3:$F$1041,MATCH(Skráningarblað!O116,Einl.kk!$D$3:$D$1041,0),2),IF(AND(P116="Male",B116="Tvíliðaleikur"),INDEX(Tvíl.kk!$A$3:$F$1054,MATCH(Skráningarblað!O116,Tvíl.kk!$D$3:$D$1054,0),2),IF(AND(P116="Male",B116="Tvenndarleikur"),INDEX(Tvennd.kk!$A$3:$F$1025,MATCH(Skráningarblað!O116,Tvennd.kk!$D$3:$D$1025,0),2),IF(AND(P116="Female",B116="Einliðaleikur"),INDEX(Einl.kvk!$A$3:$F$1004,MATCH(Skráningarblað!O116,Einl.kvk!$D$3:$D$1004,0),2),IF(AND(P116="Female",B116="Tvíliðaleikur"),INDEX(Tvíl.kvk!$A$3:$F$1008,MATCH(Skráningarblað!O116,Tvíl.kvk!$D$3:$D$1008,0),2),IF(AND(P116="Female",B116="Tvenndarleikur"),INDEX(Tvennd.kvk!$A$3:$F$1009,MATCH(Skráningarblað!O116,Tvennd.kvk!$D$3:$D$1009,0),2),"")))))),"2. Deild")</f>
        <v/>
      </c>
      <c r="R116" s="13" t="str">
        <f t="shared" si="10"/>
        <v/>
      </c>
      <c r="S116" s="13" t="str">
        <f>IFERROR(IF(AND(P116="Male",B116="Einliðaleikur"),INDEX(Einl.kk!$A$3:$F$1041,MATCH(Skráningarblað!O116,Einl.kk!$D$3:$D$1041,0),6),IF(AND(P116="Male",B116="Tvíliðaleikur"),INDEX(Tvíl.kk!$A$3:$F$1054,MATCH(Skráningarblað!O116,Tvíl.kk!$D$3:$D$1054,0),6),IF(AND(P116="Male",B116="Tvenndarleikur"),INDEX(Tvennd.kk!$A$3:$F$1025,MATCH(Skráningarblað!O116,Tvennd.kk!$D$3:$D$1025,0),6),IF(AND(P116="Female",B116="Einliðaleikur"),INDEX(Einl.kvk!$A$3:$F$1004,MATCH(Skráningarblað!O116,Einl.kvk!$D$3:$D$1004,0),6),IF(AND(P116="Female",B116="Tvíliðaleikur"),INDEX(Tvíl.kvk!$A$3:$F$1008,MATCH(Skráningarblað!O116,Tvíl.kvk!$D$3:$D$1008,0),6),IF(AND(P116="Female",B116="Tvenndarleikur"),INDEX(Tvennd.kvk!$A$3:$F$1009,MATCH(Skráningarblað!O116,Tvennd.kvk!$D$3:$D$1009,0),6),"")))))),0)</f>
        <v/>
      </c>
      <c r="T116" s="13" t="str">
        <f>IFERROR(INDEX(Leikmannaskrá!$A$2:$E$612,MATCH(A116,Leikmannaskrá!$A$2:$A$612,0),5),"")</f>
        <v/>
      </c>
      <c r="U116" s="29" t="str">
        <f t="shared" si="11"/>
        <v/>
      </c>
    </row>
    <row r="117" spans="1:21" x14ac:dyDescent="0.35">
      <c r="A117" s="28"/>
      <c r="B117" s="28"/>
      <c r="C117" s="28"/>
      <c r="D117" s="28"/>
      <c r="E117" s="28"/>
      <c r="F117" s="13" t="str">
        <f>IFERROR(INDEX(Leikmannaskrá!$A$2:$D$1171,MATCH(A117,Leikmannaskrá!$A$2:$A$1175,0),2),"")</f>
        <v/>
      </c>
      <c r="G117" s="13" t="str">
        <f>IFERROR(INDEX(Leikmannaskrá!$A$2:$D$1171,MATCH(A117,Leikmannaskrá!$A$2:$A$1175,0),4),"")</f>
        <v/>
      </c>
      <c r="H117" s="13" t="str">
        <f>IFERROR(INDEX(Leikmannaskrá!$A$2:$D$1171,MATCH(A117,Leikmannaskrá!$A$2:$A$1175,0),3),"")</f>
        <v/>
      </c>
      <c r="I117" s="13" t="str">
        <f>IFERROR(IF(AND(G117="Male",B117="Einliðaleikur"),INDEX(Einl.kk!$A$3:$F$1041,MATCH(Skráningarblað!F117,Einl.kk!$D$3:$D$1041,0),2),IF(AND(G117="Male",B117="Tvíliðaleikur"),INDEX(Tvíl.kk!$A$3:$F$1054,MATCH(Skráningarblað!F117,Tvíl.kk!$D$3:$D$1054,0),2),IF(AND(G117="Male",B117="Tvenndarleikur"),INDEX(Tvennd.kk!$A$3:$F$1025,MATCH(Skráningarblað!F117,Tvennd.kk!$D$3:$D$1025,0),2),IF(AND(G117="Female",B117="Einliðaleikur"),INDEX(Einl.kvk!$A$3:$F$1004,MATCH(Skráningarblað!F117,Einl.kvk!$D$3:$D$1004,0),2),IF(AND(G117="Female",B117="Tvíliðaleikur"),INDEX(Tvíl.kvk!$A$3:$F$1008,MATCH(Skráningarblað!F117,Tvíl.kvk!$D$3:$D$1008,0),2),IF(AND(G117="Female",B117="Tvenndarleikur"),INDEX(Tvennd.kvk!$A$3:$F$1009,MATCH(Skráningarblað!F117,Tvennd.kvk!$D$3:$D$1009,0),2),"")))))),"2. Deild")</f>
        <v/>
      </c>
      <c r="J117" s="13" t="str">
        <f t="shared" si="6"/>
        <v/>
      </c>
      <c r="K117" s="13" t="str">
        <f t="shared" si="7"/>
        <v/>
      </c>
      <c r="L117" s="13">
        <f t="shared" si="8"/>
        <v>0</v>
      </c>
      <c r="M117" s="13" t="str">
        <f t="shared" si="9"/>
        <v xml:space="preserve"> -  </v>
      </c>
      <c r="N117" s="13" t="str">
        <f>IFERROR(IF(AND(G117="Male",B117="Einliðaleikur"),INDEX(Einl.kk!$A$3:$F$1041,MATCH(Skráningarblað!F117,Einl.kk!$D$3:$D$1041,0),6),IF(AND(G117="Male",B117="Tvíliðaleikur"),INDEX(Tvíl.kk!$A$3:$F$1054,MATCH(Skráningarblað!F117,Tvíl.kk!$D$3:$D$1054,0),6),IF(AND(G117="Male",B117="Tvenndarleikur"),INDEX(Tvennd.kk!$A$3:$F$1025,MATCH(Skráningarblað!F117,Tvennd.kk!$D$3:$D$1025,0),6),IF(AND(G117="Female",B117="Einliðaleikur"),INDEX(Einl.kvk!$A$3:$F$1004,MATCH(Skráningarblað!F117,Einl.kvk!$D$3:$D$1004,0),6),IF(AND(G117="Female",B117="Tvíliðaleikur"),INDEX(Tvíl.kvk!$A$3:$F$1008,MATCH(Skráningarblað!F117,Tvíl.kvk!$D$3:$D$1008,0),6),IF(AND(G117="Female",B117="Tvenndarleikur"),INDEX(Tvennd.kvk!$A$3:$F$1009,MATCH(Skráningarblað!F117,Tvennd.kvk!$D$3:$D$1009,0),6),"")))))),0)</f>
        <v/>
      </c>
      <c r="O117" s="13" t="str">
        <f>IFERROR(IF(F117="","",IF(AND(NOT(B117="Einliðaleikur"),D117=""),"Partner Wanted",INDEX(Leikmannaskrá!$A$2:$D$1171,MATCH(D117,Leikmannaskrá!$A$2:$A$1175,0),2))),"")</f>
        <v/>
      </c>
      <c r="P117" s="13" t="str">
        <f>IFERROR(INDEX(Leikmannaskrá!$A$2:$D$1171,MATCH(D117,Leikmannaskrá!$A$2:$A$1175,0),4),"")</f>
        <v/>
      </c>
      <c r="Q117" s="13" t="str">
        <f>IFERROR(IF(AND(P117="Male",B117="Einliðaleikur"),INDEX(Einl.kk!$A$3:$F$1041,MATCH(Skráningarblað!O117,Einl.kk!$D$3:$D$1041,0),2),IF(AND(P117="Male",B117="Tvíliðaleikur"),INDEX(Tvíl.kk!$A$3:$F$1054,MATCH(Skráningarblað!O117,Tvíl.kk!$D$3:$D$1054,0),2),IF(AND(P117="Male",B117="Tvenndarleikur"),INDEX(Tvennd.kk!$A$3:$F$1025,MATCH(Skráningarblað!O117,Tvennd.kk!$D$3:$D$1025,0),2),IF(AND(P117="Female",B117="Einliðaleikur"),INDEX(Einl.kvk!$A$3:$F$1004,MATCH(Skráningarblað!O117,Einl.kvk!$D$3:$D$1004,0),2),IF(AND(P117="Female",B117="Tvíliðaleikur"),INDEX(Tvíl.kvk!$A$3:$F$1008,MATCH(Skráningarblað!O117,Tvíl.kvk!$D$3:$D$1008,0),2),IF(AND(P117="Female",B117="Tvenndarleikur"),INDEX(Tvennd.kvk!$A$3:$F$1009,MATCH(Skráningarblað!O117,Tvennd.kvk!$D$3:$D$1009,0),2),"")))))),"2. Deild")</f>
        <v/>
      </c>
      <c r="R117" s="13" t="str">
        <f t="shared" si="10"/>
        <v/>
      </c>
      <c r="S117" s="13" t="str">
        <f>IFERROR(IF(AND(P117="Male",B117="Einliðaleikur"),INDEX(Einl.kk!$A$3:$F$1041,MATCH(Skráningarblað!O117,Einl.kk!$D$3:$D$1041,0),6),IF(AND(P117="Male",B117="Tvíliðaleikur"),INDEX(Tvíl.kk!$A$3:$F$1054,MATCH(Skráningarblað!O117,Tvíl.kk!$D$3:$D$1054,0),6),IF(AND(P117="Male",B117="Tvenndarleikur"),INDEX(Tvennd.kk!$A$3:$F$1025,MATCH(Skráningarblað!O117,Tvennd.kk!$D$3:$D$1025,0),6),IF(AND(P117="Female",B117="Einliðaleikur"),INDEX(Einl.kvk!$A$3:$F$1004,MATCH(Skráningarblað!O117,Einl.kvk!$D$3:$D$1004,0),6),IF(AND(P117="Female",B117="Tvíliðaleikur"),INDEX(Tvíl.kvk!$A$3:$F$1008,MATCH(Skráningarblað!O117,Tvíl.kvk!$D$3:$D$1008,0),6),IF(AND(P117="Female",B117="Tvenndarleikur"),INDEX(Tvennd.kvk!$A$3:$F$1009,MATCH(Skráningarblað!O117,Tvennd.kvk!$D$3:$D$1009,0),6),"")))))),0)</f>
        <v/>
      </c>
      <c r="T117" s="13" t="str">
        <f>IFERROR(INDEX(Leikmannaskrá!$A$2:$E$612,MATCH(A117,Leikmannaskrá!$A$2:$A$612,0),5),"")</f>
        <v/>
      </c>
      <c r="U117" s="29" t="str">
        <f t="shared" si="11"/>
        <v/>
      </c>
    </row>
    <row r="118" spans="1:21" x14ac:dyDescent="0.35">
      <c r="A118" s="28"/>
      <c r="B118" s="28"/>
      <c r="C118" s="28"/>
      <c r="D118" s="28"/>
      <c r="E118" s="28"/>
      <c r="F118" s="13" t="str">
        <f>IFERROR(INDEX(Leikmannaskrá!$A$2:$D$1171,MATCH(A118,Leikmannaskrá!$A$2:$A$1175,0),2),"")</f>
        <v/>
      </c>
      <c r="G118" s="13" t="str">
        <f>IFERROR(INDEX(Leikmannaskrá!$A$2:$D$1171,MATCH(A118,Leikmannaskrá!$A$2:$A$1175,0),4),"")</f>
        <v/>
      </c>
      <c r="H118" s="13" t="str">
        <f>IFERROR(INDEX(Leikmannaskrá!$A$2:$D$1171,MATCH(A118,Leikmannaskrá!$A$2:$A$1175,0),3),"")</f>
        <v/>
      </c>
      <c r="I118" s="13" t="str">
        <f>IFERROR(IF(AND(G118="Male",B118="Einliðaleikur"),INDEX(Einl.kk!$A$3:$F$1041,MATCH(Skráningarblað!F118,Einl.kk!$D$3:$D$1041,0),2),IF(AND(G118="Male",B118="Tvíliðaleikur"),INDEX(Tvíl.kk!$A$3:$F$1054,MATCH(Skráningarblað!F118,Tvíl.kk!$D$3:$D$1054,0),2),IF(AND(G118="Male",B118="Tvenndarleikur"),INDEX(Tvennd.kk!$A$3:$F$1025,MATCH(Skráningarblað!F118,Tvennd.kk!$D$3:$D$1025,0),2),IF(AND(G118="Female",B118="Einliðaleikur"),INDEX(Einl.kvk!$A$3:$F$1004,MATCH(Skráningarblað!F118,Einl.kvk!$D$3:$D$1004,0),2),IF(AND(G118="Female",B118="Tvíliðaleikur"),INDEX(Tvíl.kvk!$A$3:$F$1008,MATCH(Skráningarblað!F118,Tvíl.kvk!$D$3:$D$1008,0),2),IF(AND(G118="Female",B118="Tvenndarleikur"),INDEX(Tvennd.kvk!$A$3:$F$1009,MATCH(Skráningarblað!F118,Tvennd.kvk!$D$3:$D$1009,0),2),"")))))),"2. Deild")</f>
        <v/>
      </c>
      <c r="J118" s="13" t="str">
        <f t="shared" si="6"/>
        <v/>
      </c>
      <c r="K118" s="13" t="str">
        <f t="shared" si="7"/>
        <v/>
      </c>
      <c r="L118" s="13">
        <f t="shared" si="8"/>
        <v>0</v>
      </c>
      <c r="M118" s="13" t="str">
        <f t="shared" si="9"/>
        <v xml:space="preserve"> -  </v>
      </c>
      <c r="N118" s="13" t="str">
        <f>IFERROR(IF(AND(G118="Male",B118="Einliðaleikur"),INDEX(Einl.kk!$A$3:$F$1041,MATCH(Skráningarblað!F118,Einl.kk!$D$3:$D$1041,0),6),IF(AND(G118="Male",B118="Tvíliðaleikur"),INDEX(Tvíl.kk!$A$3:$F$1054,MATCH(Skráningarblað!F118,Tvíl.kk!$D$3:$D$1054,0),6),IF(AND(G118="Male",B118="Tvenndarleikur"),INDEX(Tvennd.kk!$A$3:$F$1025,MATCH(Skráningarblað!F118,Tvennd.kk!$D$3:$D$1025,0),6),IF(AND(G118="Female",B118="Einliðaleikur"),INDEX(Einl.kvk!$A$3:$F$1004,MATCH(Skráningarblað!F118,Einl.kvk!$D$3:$D$1004,0),6),IF(AND(G118="Female",B118="Tvíliðaleikur"),INDEX(Tvíl.kvk!$A$3:$F$1008,MATCH(Skráningarblað!F118,Tvíl.kvk!$D$3:$D$1008,0),6),IF(AND(G118="Female",B118="Tvenndarleikur"),INDEX(Tvennd.kvk!$A$3:$F$1009,MATCH(Skráningarblað!F118,Tvennd.kvk!$D$3:$D$1009,0),6),"")))))),0)</f>
        <v/>
      </c>
      <c r="O118" s="13" t="str">
        <f>IFERROR(IF(F118="","",IF(AND(NOT(B118="Einliðaleikur"),D118=""),"Partner Wanted",INDEX(Leikmannaskrá!$A$2:$D$1171,MATCH(D118,Leikmannaskrá!$A$2:$A$1175,0),2))),"")</f>
        <v/>
      </c>
      <c r="P118" s="13" t="str">
        <f>IFERROR(INDEX(Leikmannaskrá!$A$2:$D$1171,MATCH(D118,Leikmannaskrá!$A$2:$A$1175,0),4),"")</f>
        <v/>
      </c>
      <c r="Q118" s="13" t="str">
        <f>IFERROR(IF(AND(P118="Male",B118="Einliðaleikur"),INDEX(Einl.kk!$A$3:$F$1041,MATCH(Skráningarblað!O118,Einl.kk!$D$3:$D$1041,0),2),IF(AND(P118="Male",B118="Tvíliðaleikur"),INDEX(Tvíl.kk!$A$3:$F$1054,MATCH(Skráningarblað!O118,Tvíl.kk!$D$3:$D$1054,0),2),IF(AND(P118="Male",B118="Tvenndarleikur"),INDEX(Tvennd.kk!$A$3:$F$1025,MATCH(Skráningarblað!O118,Tvennd.kk!$D$3:$D$1025,0),2),IF(AND(P118="Female",B118="Einliðaleikur"),INDEX(Einl.kvk!$A$3:$F$1004,MATCH(Skráningarblað!O118,Einl.kvk!$D$3:$D$1004,0),2),IF(AND(P118="Female",B118="Tvíliðaleikur"),INDEX(Tvíl.kvk!$A$3:$F$1008,MATCH(Skráningarblað!O118,Tvíl.kvk!$D$3:$D$1008,0),2),IF(AND(P118="Female",B118="Tvenndarleikur"),INDEX(Tvennd.kvk!$A$3:$F$1009,MATCH(Skráningarblað!O118,Tvennd.kvk!$D$3:$D$1009,0),2),"")))))),"2. Deild")</f>
        <v/>
      </c>
      <c r="R118" s="13" t="str">
        <f t="shared" si="10"/>
        <v/>
      </c>
      <c r="S118" s="13" t="str">
        <f>IFERROR(IF(AND(P118="Male",B118="Einliðaleikur"),INDEX(Einl.kk!$A$3:$F$1041,MATCH(Skráningarblað!O118,Einl.kk!$D$3:$D$1041,0),6),IF(AND(P118="Male",B118="Tvíliðaleikur"),INDEX(Tvíl.kk!$A$3:$F$1054,MATCH(Skráningarblað!O118,Tvíl.kk!$D$3:$D$1054,0),6),IF(AND(P118="Male",B118="Tvenndarleikur"),INDEX(Tvennd.kk!$A$3:$F$1025,MATCH(Skráningarblað!O118,Tvennd.kk!$D$3:$D$1025,0),6),IF(AND(P118="Female",B118="Einliðaleikur"),INDEX(Einl.kvk!$A$3:$F$1004,MATCH(Skráningarblað!O118,Einl.kvk!$D$3:$D$1004,0),6),IF(AND(P118="Female",B118="Tvíliðaleikur"),INDEX(Tvíl.kvk!$A$3:$F$1008,MATCH(Skráningarblað!O118,Tvíl.kvk!$D$3:$D$1008,0),6),IF(AND(P118="Female",B118="Tvenndarleikur"),INDEX(Tvennd.kvk!$A$3:$F$1009,MATCH(Skráningarblað!O118,Tvennd.kvk!$D$3:$D$1009,0),6),"")))))),0)</f>
        <v/>
      </c>
      <c r="T118" s="13" t="str">
        <f>IFERROR(INDEX(Leikmannaskrá!$A$2:$E$612,MATCH(A118,Leikmannaskrá!$A$2:$A$612,0),5),"")</f>
        <v/>
      </c>
      <c r="U118" s="29" t="str">
        <f t="shared" si="11"/>
        <v/>
      </c>
    </row>
    <row r="119" spans="1:21" x14ac:dyDescent="0.35">
      <c r="A119" s="28"/>
      <c r="B119" s="28"/>
      <c r="C119" s="28"/>
      <c r="D119" s="28"/>
      <c r="E119" s="28"/>
      <c r="F119" s="13" t="str">
        <f>IFERROR(INDEX(Leikmannaskrá!$A$2:$D$1171,MATCH(A119,Leikmannaskrá!$A$2:$A$1175,0),2),"")</f>
        <v/>
      </c>
      <c r="G119" s="13" t="str">
        <f>IFERROR(INDEX(Leikmannaskrá!$A$2:$D$1171,MATCH(A119,Leikmannaskrá!$A$2:$A$1175,0),4),"")</f>
        <v/>
      </c>
      <c r="H119" s="13" t="str">
        <f>IFERROR(INDEX(Leikmannaskrá!$A$2:$D$1171,MATCH(A119,Leikmannaskrá!$A$2:$A$1175,0),3),"")</f>
        <v/>
      </c>
      <c r="I119" s="13" t="str">
        <f>IFERROR(IF(AND(G119="Male",B119="Einliðaleikur"),INDEX(Einl.kk!$A$3:$F$1041,MATCH(Skráningarblað!F119,Einl.kk!$D$3:$D$1041,0),2),IF(AND(G119="Male",B119="Tvíliðaleikur"),INDEX(Tvíl.kk!$A$3:$F$1054,MATCH(Skráningarblað!F119,Tvíl.kk!$D$3:$D$1054,0),2),IF(AND(G119="Male",B119="Tvenndarleikur"),INDEX(Tvennd.kk!$A$3:$F$1025,MATCH(Skráningarblað!F119,Tvennd.kk!$D$3:$D$1025,0),2),IF(AND(G119="Female",B119="Einliðaleikur"),INDEX(Einl.kvk!$A$3:$F$1004,MATCH(Skráningarblað!F119,Einl.kvk!$D$3:$D$1004,0),2),IF(AND(G119="Female",B119="Tvíliðaleikur"),INDEX(Tvíl.kvk!$A$3:$F$1008,MATCH(Skráningarblað!F119,Tvíl.kvk!$D$3:$D$1008,0),2),IF(AND(G119="Female",B119="Tvenndarleikur"),INDEX(Tvennd.kvk!$A$3:$F$1009,MATCH(Skráningarblað!F119,Tvennd.kvk!$D$3:$D$1009,0),2),"")))))),"2. Deild")</f>
        <v/>
      </c>
      <c r="J119" s="13" t="str">
        <f t="shared" si="6"/>
        <v/>
      </c>
      <c r="K119" s="13" t="str">
        <f t="shared" si="7"/>
        <v/>
      </c>
      <c r="L119" s="13">
        <f t="shared" si="8"/>
        <v>0</v>
      </c>
      <c r="M119" s="13" t="str">
        <f t="shared" si="9"/>
        <v xml:space="preserve"> -  </v>
      </c>
      <c r="N119" s="13" t="str">
        <f>IFERROR(IF(AND(G119="Male",B119="Einliðaleikur"),INDEX(Einl.kk!$A$3:$F$1041,MATCH(Skráningarblað!F119,Einl.kk!$D$3:$D$1041,0),6),IF(AND(G119="Male",B119="Tvíliðaleikur"),INDEX(Tvíl.kk!$A$3:$F$1054,MATCH(Skráningarblað!F119,Tvíl.kk!$D$3:$D$1054,0),6),IF(AND(G119="Male",B119="Tvenndarleikur"),INDEX(Tvennd.kk!$A$3:$F$1025,MATCH(Skráningarblað!F119,Tvennd.kk!$D$3:$D$1025,0),6),IF(AND(G119="Female",B119="Einliðaleikur"),INDEX(Einl.kvk!$A$3:$F$1004,MATCH(Skráningarblað!F119,Einl.kvk!$D$3:$D$1004,0),6),IF(AND(G119="Female",B119="Tvíliðaleikur"),INDEX(Tvíl.kvk!$A$3:$F$1008,MATCH(Skráningarblað!F119,Tvíl.kvk!$D$3:$D$1008,0),6),IF(AND(G119="Female",B119="Tvenndarleikur"),INDEX(Tvennd.kvk!$A$3:$F$1009,MATCH(Skráningarblað!F119,Tvennd.kvk!$D$3:$D$1009,0),6),"")))))),0)</f>
        <v/>
      </c>
      <c r="O119" s="13" t="str">
        <f>IFERROR(IF(F119="","",IF(AND(NOT(B119="Einliðaleikur"),D119=""),"Partner Wanted",INDEX(Leikmannaskrá!$A$2:$D$1171,MATCH(D119,Leikmannaskrá!$A$2:$A$1175,0),2))),"")</f>
        <v/>
      </c>
      <c r="P119" s="13" t="str">
        <f>IFERROR(INDEX(Leikmannaskrá!$A$2:$D$1171,MATCH(D119,Leikmannaskrá!$A$2:$A$1175,0),4),"")</f>
        <v/>
      </c>
      <c r="Q119" s="13" t="str">
        <f>IFERROR(IF(AND(P119="Male",B119="Einliðaleikur"),INDEX(Einl.kk!$A$3:$F$1041,MATCH(Skráningarblað!O119,Einl.kk!$D$3:$D$1041,0),2),IF(AND(P119="Male",B119="Tvíliðaleikur"),INDEX(Tvíl.kk!$A$3:$F$1054,MATCH(Skráningarblað!O119,Tvíl.kk!$D$3:$D$1054,0),2),IF(AND(P119="Male",B119="Tvenndarleikur"),INDEX(Tvennd.kk!$A$3:$F$1025,MATCH(Skráningarblað!O119,Tvennd.kk!$D$3:$D$1025,0),2),IF(AND(P119="Female",B119="Einliðaleikur"),INDEX(Einl.kvk!$A$3:$F$1004,MATCH(Skráningarblað!O119,Einl.kvk!$D$3:$D$1004,0),2),IF(AND(P119="Female",B119="Tvíliðaleikur"),INDEX(Tvíl.kvk!$A$3:$F$1008,MATCH(Skráningarblað!O119,Tvíl.kvk!$D$3:$D$1008,0),2),IF(AND(P119="Female",B119="Tvenndarleikur"),INDEX(Tvennd.kvk!$A$3:$F$1009,MATCH(Skráningarblað!O119,Tvennd.kvk!$D$3:$D$1009,0),2),"")))))),"2. Deild")</f>
        <v/>
      </c>
      <c r="R119" s="13" t="str">
        <f t="shared" si="10"/>
        <v/>
      </c>
      <c r="S119" s="13" t="str">
        <f>IFERROR(IF(AND(P119="Male",B119="Einliðaleikur"),INDEX(Einl.kk!$A$3:$F$1041,MATCH(Skráningarblað!O119,Einl.kk!$D$3:$D$1041,0),6),IF(AND(P119="Male",B119="Tvíliðaleikur"),INDEX(Tvíl.kk!$A$3:$F$1054,MATCH(Skráningarblað!O119,Tvíl.kk!$D$3:$D$1054,0),6),IF(AND(P119="Male",B119="Tvenndarleikur"),INDEX(Tvennd.kk!$A$3:$F$1025,MATCH(Skráningarblað!O119,Tvennd.kk!$D$3:$D$1025,0),6),IF(AND(P119="Female",B119="Einliðaleikur"),INDEX(Einl.kvk!$A$3:$F$1004,MATCH(Skráningarblað!O119,Einl.kvk!$D$3:$D$1004,0),6),IF(AND(P119="Female",B119="Tvíliðaleikur"),INDEX(Tvíl.kvk!$A$3:$F$1008,MATCH(Skráningarblað!O119,Tvíl.kvk!$D$3:$D$1008,0),6),IF(AND(P119="Female",B119="Tvenndarleikur"),INDEX(Tvennd.kvk!$A$3:$F$1009,MATCH(Skráningarblað!O119,Tvennd.kvk!$D$3:$D$1009,0),6),"")))))),0)</f>
        <v/>
      </c>
      <c r="T119" s="13" t="str">
        <f>IFERROR(INDEX(Leikmannaskrá!$A$2:$E$612,MATCH(A119,Leikmannaskrá!$A$2:$A$612,0),5),"")</f>
        <v/>
      </c>
      <c r="U119" s="29" t="str">
        <f t="shared" si="11"/>
        <v/>
      </c>
    </row>
    <row r="120" spans="1:21" x14ac:dyDescent="0.35">
      <c r="A120" s="28"/>
      <c r="B120" s="28"/>
      <c r="C120" s="28"/>
      <c r="D120" s="28"/>
      <c r="E120" s="28"/>
      <c r="F120" s="13" t="str">
        <f>IFERROR(INDEX(Leikmannaskrá!$A$2:$D$1171,MATCH(A120,Leikmannaskrá!$A$2:$A$1175,0),2),"")</f>
        <v/>
      </c>
      <c r="G120" s="13" t="str">
        <f>IFERROR(INDEX(Leikmannaskrá!$A$2:$D$1171,MATCH(A120,Leikmannaskrá!$A$2:$A$1175,0),4),"")</f>
        <v/>
      </c>
      <c r="H120" s="13" t="str">
        <f>IFERROR(INDEX(Leikmannaskrá!$A$2:$D$1171,MATCH(A120,Leikmannaskrá!$A$2:$A$1175,0),3),"")</f>
        <v/>
      </c>
      <c r="I120" s="13" t="str">
        <f>IFERROR(IF(AND(G120="Male",B120="Einliðaleikur"),INDEX(Einl.kk!$A$3:$F$1041,MATCH(Skráningarblað!F120,Einl.kk!$D$3:$D$1041,0),2),IF(AND(G120="Male",B120="Tvíliðaleikur"),INDEX(Tvíl.kk!$A$3:$F$1054,MATCH(Skráningarblað!F120,Tvíl.kk!$D$3:$D$1054,0),2),IF(AND(G120="Male",B120="Tvenndarleikur"),INDEX(Tvennd.kk!$A$3:$F$1025,MATCH(Skráningarblað!F120,Tvennd.kk!$D$3:$D$1025,0),2),IF(AND(G120="Female",B120="Einliðaleikur"),INDEX(Einl.kvk!$A$3:$F$1004,MATCH(Skráningarblað!F120,Einl.kvk!$D$3:$D$1004,0),2),IF(AND(G120="Female",B120="Tvíliðaleikur"),INDEX(Tvíl.kvk!$A$3:$F$1008,MATCH(Skráningarblað!F120,Tvíl.kvk!$D$3:$D$1008,0),2),IF(AND(G120="Female",B120="Tvenndarleikur"),INDEX(Tvennd.kvk!$A$3:$F$1009,MATCH(Skráningarblað!F120,Tvennd.kvk!$D$3:$D$1009,0),2),"")))))),"2. Deild")</f>
        <v/>
      </c>
      <c r="J120" s="13" t="str">
        <f t="shared" si="6"/>
        <v/>
      </c>
      <c r="K120" s="13" t="str">
        <f t="shared" si="7"/>
        <v/>
      </c>
      <c r="L120" s="13">
        <f t="shared" si="8"/>
        <v>0</v>
      </c>
      <c r="M120" s="13" t="str">
        <f t="shared" si="9"/>
        <v xml:space="preserve"> -  </v>
      </c>
      <c r="N120" s="13" t="str">
        <f>IFERROR(IF(AND(G120="Male",B120="Einliðaleikur"),INDEX(Einl.kk!$A$3:$F$1041,MATCH(Skráningarblað!F120,Einl.kk!$D$3:$D$1041,0),6),IF(AND(G120="Male",B120="Tvíliðaleikur"),INDEX(Tvíl.kk!$A$3:$F$1054,MATCH(Skráningarblað!F120,Tvíl.kk!$D$3:$D$1054,0),6),IF(AND(G120="Male",B120="Tvenndarleikur"),INDEX(Tvennd.kk!$A$3:$F$1025,MATCH(Skráningarblað!F120,Tvennd.kk!$D$3:$D$1025,0),6),IF(AND(G120="Female",B120="Einliðaleikur"),INDEX(Einl.kvk!$A$3:$F$1004,MATCH(Skráningarblað!F120,Einl.kvk!$D$3:$D$1004,0),6),IF(AND(G120="Female",B120="Tvíliðaleikur"),INDEX(Tvíl.kvk!$A$3:$F$1008,MATCH(Skráningarblað!F120,Tvíl.kvk!$D$3:$D$1008,0),6),IF(AND(G120="Female",B120="Tvenndarleikur"),INDEX(Tvennd.kvk!$A$3:$F$1009,MATCH(Skráningarblað!F120,Tvennd.kvk!$D$3:$D$1009,0),6),"")))))),0)</f>
        <v/>
      </c>
      <c r="O120" s="13" t="str">
        <f>IFERROR(IF(F120="","",IF(AND(NOT(B120="Einliðaleikur"),D120=""),"Partner Wanted",INDEX(Leikmannaskrá!$A$2:$D$1171,MATCH(D120,Leikmannaskrá!$A$2:$A$1175,0),2))),"")</f>
        <v/>
      </c>
      <c r="P120" s="13" t="str">
        <f>IFERROR(INDEX(Leikmannaskrá!$A$2:$D$1171,MATCH(D120,Leikmannaskrá!$A$2:$A$1175,0),4),"")</f>
        <v/>
      </c>
      <c r="Q120" s="13" t="str">
        <f>IFERROR(IF(AND(P120="Male",B120="Einliðaleikur"),INDEX(Einl.kk!$A$3:$F$1041,MATCH(Skráningarblað!O120,Einl.kk!$D$3:$D$1041,0),2),IF(AND(P120="Male",B120="Tvíliðaleikur"),INDEX(Tvíl.kk!$A$3:$F$1054,MATCH(Skráningarblað!O120,Tvíl.kk!$D$3:$D$1054,0),2),IF(AND(P120="Male",B120="Tvenndarleikur"),INDEX(Tvennd.kk!$A$3:$F$1025,MATCH(Skráningarblað!O120,Tvennd.kk!$D$3:$D$1025,0),2),IF(AND(P120="Female",B120="Einliðaleikur"),INDEX(Einl.kvk!$A$3:$F$1004,MATCH(Skráningarblað!O120,Einl.kvk!$D$3:$D$1004,0),2),IF(AND(P120="Female",B120="Tvíliðaleikur"),INDEX(Tvíl.kvk!$A$3:$F$1008,MATCH(Skráningarblað!O120,Tvíl.kvk!$D$3:$D$1008,0),2),IF(AND(P120="Female",B120="Tvenndarleikur"),INDEX(Tvennd.kvk!$A$3:$F$1009,MATCH(Skráningarblað!O120,Tvennd.kvk!$D$3:$D$1009,0),2),"")))))),"2. Deild")</f>
        <v/>
      </c>
      <c r="R120" s="13" t="str">
        <f t="shared" si="10"/>
        <v/>
      </c>
      <c r="S120" s="13" t="str">
        <f>IFERROR(IF(AND(P120="Male",B120="Einliðaleikur"),INDEX(Einl.kk!$A$3:$F$1041,MATCH(Skráningarblað!O120,Einl.kk!$D$3:$D$1041,0),6),IF(AND(P120="Male",B120="Tvíliðaleikur"),INDEX(Tvíl.kk!$A$3:$F$1054,MATCH(Skráningarblað!O120,Tvíl.kk!$D$3:$D$1054,0),6),IF(AND(P120="Male",B120="Tvenndarleikur"),INDEX(Tvennd.kk!$A$3:$F$1025,MATCH(Skráningarblað!O120,Tvennd.kk!$D$3:$D$1025,0),6),IF(AND(P120="Female",B120="Einliðaleikur"),INDEX(Einl.kvk!$A$3:$F$1004,MATCH(Skráningarblað!O120,Einl.kvk!$D$3:$D$1004,0),6),IF(AND(P120="Female",B120="Tvíliðaleikur"),INDEX(Tvíl.kvk!$A$3:$F$1008,MATCH(Skráningarblað!O120,Tvíl.kvk!$D$3:$D$1008,0),6),IF(AND(P120="Female",B120="Tvenndarleikur"),INDEX(Tvennd.kvk!$A$3:$F$1009,MATCH(Skráningarblað!O120,Tvennd.kvk!$D$3:$D$1009,0),6),"")))))),0)</f>
        <v/>
      </c>
      <c r="T120" s="13" t="str">
        <f>IFERROR(INDEX(Leikmannaskrá!$A$2:$E$612,MATCH(A120,Leikmannaskrá!$A$2:$A$612,0),5),"")</f>
        <v/>
      </c>
      <c r="U120" s="29" t="str">
        <f t="shared" si="11"/>
        <v/>
      </c>
    </row>
    <row r="121" spans="1:21" x14ac:dyDescent="0.35">
      <c r="A121" s="28"/>
      <c r="B121" s="28"/>
      <c r="C121" s="28"/>
      <c r="D121" s="28"/>
      <c r="E121" s="28"/>
      <c r="F121" s="13" t="str">
        <f>IFERROR(INDEX(Leikmannaskrá!$A$2:$D$1171,MATCH(A121,Leikmannaskrá!$A$2:$A$1175,0),2),"")</f>
        <v/>
      </c>
      <c r="G121" s="13" t="str">
        <f>IFERROR(INDEX(Leikmannaskrá!$A$2:$D$1171,MATCH(A121,Leikmannaskrá!$A$2:$A$1175,0),4),"")</f>
        <v/>
      </c>
      <c r="H121" s="13" t="str">
        <f>IFERROR(INDEX(Leikmannaskrá!$A$2:$D$1171,MATCH(A121,Leikmannaskrá!$A$2:$A$1175,0),3),"")</f>
        <v/>
      </c>
      <c r="I121" s="13" t="str">
        <f>IFERROR(IF(AND(G121="Male",B121="Einliðaleikur"),INDEX(Einl.kk!$A$3:$F$1041,MATCH(Skráningarblað!F121,Einl.kk!$D$3:$D$1041,0),2),IF(AND(G121="Male",B121="Tvíliðaleikur"),INDEX(Tvíl.kk!$A$3:$F$1054,MATCH(Skráningarblað!F121,Tvíl.kk!$D$3:$D$1054,0),2),IF(AND(G121="Male",B121="Tvenndarleikur"),INDEX(Tvennd.kk!$A$3:$F$1025,MATCH(Skráningarblað!F121,Tvennd.kk!$D$3:$D$1025,0),2),IF(AND(G121="Female",B121="Einliðaleikur"),INDEX(Einl.kvk!$A$3:$F$1004,MATCH(Skráningarblað!F121,Einl.kvk!$D$3:$D$1004,0),2),IF(AND(G121="Female",B121="Tvíliðaleikur"),INDEX(Tvíl.kvk!$A$3:$F$1008,MATCH(Skráningarblað!F121,Tvíl.kvk!$D$3:$D$1008,0),2),IF(AND(G121="Female",B121="Tvenndarleikur"),INDEX(Tvennd.kvk!$A$3:$F$1009,MATCH(Skráningarblað!F121,Tvennd.kvk!$D$3:$D$1009,0),2),"")))))),"2. Deild")</f>
        <v/>
      </c>
      <c r="J121" s="13" t="str">
        <f t="shared" si="6"/>
        <v/>
      </c>
      <c r="K121" s="13" t="str">
        <f t="shared" si="7"/>
        <v/>
      </c>
      <c r="L121" s="13">
        <f t="shared" si="8"/>
        <v>0</v>
      </c>
      <c r="M121" s="13" t="str">
        <f t="shared" si="9"/>
        <v xml:space="preserve"> -  </v>
      </c>
      <c r="N121" s="13" t="str">
        <f>IFERROR(IF(AND(G121="Male",B121="Einliðaleikur"),INDEX(Einl.kk!$A$3:$F$1041,MATCH(Skráningarblað!F121,Einl.kk!$D$3:$D$1041,0),6),IF(AND(G121="Male",B121="Tvíliðaleikur"),INDEX(Tvíl.kk!$A$3:$F$1054,MATCH(Skráningarblað!F121,Tvíl.kk!$D$3:$D$1054,0),6),IF(AND(G121="Male",B121="Tvenndarleikur"),INDEX(Tvennd.kk!$A$3:$F$1025,MATCH(Skráningarblað!F121,Tvennd.kk!$D$3:$D$1025,0),6),IF(AND(G121="Female",B121="Einliðaleikur"),INDEX(Einl.kvk!$A$3:$F$1004,MATCH(Skráningarblað!F121,Einl.kvk!$D$3:$D$1004,0),6),IF(AND(G121="Female",B121="Tvíliðaleikur"),INDEX(Tvíl.kvk!$A$3:$F$1008,MATCH(Skráningarblað!F121,Tvíl.kvk!$D$3:$D$1008,0),6),IF(AND(G121="Female",B121="Tvenndarleikur"),INDEX(Tvennd.kvk!$A$3:$F$1009,MATCH(Skráningarblað!F121,Tvennd.kvk!$D$3:$D$1009,0),6),"")))))),0)</f>
        <v/>
      </c>
      <c r="O121" s="13" t="str">
        <f>IFERROR(IF(F121="","",IF(AND(NOT(B121="Einliðaleikur"),D121=""),"Partner Wanted",INDEX(Leikmannaskrá!$A$2:$D$1171,MATCH(D121,Leikmannaskrá!$A$2:$A$1175,0),2))),"")</f>
        <v/>
      </c>
      <c r="P121" s="13" t="str">
        <f>IFERROR(INDEX(Leikmannaskrá!$A$2:$D$1171,MATCH(D121,Leikmannaskrá!$A$2:$A$1175,0),4),"")</f>
        <v/>
      </c>
      <c r="Q121" s="13" t="str">
        <f>IFERROR(IF(AND(P121="Male",B121="Einliðaleikur"),INDEX(Einl.kk!$A$3:$F$1041,MATCH(Skráningarblað!O121,Einl.kk!$D$3:$D$1041,0),2),IF(AND(P121="Male",B121="Tvíliðaleikur"),INDEX(Tvíl.kk!$A$3:$F$1054,MATCH(Skráningarblað!O121,Tvíl.kk!$D$3:$D$1054,0),2),IF(AND(P121="Male",B121="Tvenndarleikur"),INDEX(Tvennd.kk!$A$3:$F$1025,MATCH(Skráningarblað!O121,Tvennd.kk!$D$3:$D$1025,0),2),IF(AND(P121="Female",B121="Einliðaleikur"),INDEX(Einl.kvk!$A$3:$F$1004,MATCH(Skráningarblað!O121,Einl.kvk!$D$3:$D$1004,0),2),IF(AND(P121="Female",B121="Tvíliðaleikur"),INDEX(Tvíl.kvk!$A$3:$F$1008,MATCH(Skráningarblað!O121,Tvíl.kvk!$D$3:$D$1008,0),2),IF(AND(P121="Female",B121="Tvenndarleikur"),INDEX(Tvennd.kvk!$A$3:$F$1009,MATCH(Skráningarblað!O121,Tvennd.kvk!$D$3:$D$1009,0),2),"")))))),"2. Deild")</f>
        <v/>
      </c>
      <c r="R121" s="13" t="str">
        <f t="shared" si="10"/>
        <v/>
      </c>
      <c r="S121" s="13" t="str">
        <f>IFERROR(IF(AND(P121="Male",B121="Einliðaleikur"),INDEX(Einl.kk!$A$3:$F$1041,MATCH(Skráningarblað!O121,Einl.kk!$D$3:$D$1041,0),6),IF(AND(P121="Male",B121="Tvíliðaleikur"),INDEX(Tvíl.kk!$A$3:$F$1054,MATCH(Skráningarblað!O121,Tvíl.kk!$D$3:$D$1054,0),6),IF(AND(P121="Male",B121="Tvenndarleikur"),INDEX(Tvennd.kk!$A$3:$F$1025,MATCH(Skráningarblað!O121,Tvennd.kk!$D$3:$D$1025,0),6),IF(AND(P121="Female",B121="Einliðaleikur"),INDEX(Einl.kvk!$A$3:$F$1004,MATCH(Skráningarblað!O121,Einl.kvk!$D$3:$D$1004,0),6),IF(AND(P121="Female",B121="Tvíliðaleikur"),INDEX(Tvíl.kvk!$A$3:$F$1008,MATCH(Skráningarblað!O121,Tvíl.kvk!$D$3:$D$1008,0),6),IF(AND(P121="Female",B121="Tvenndarleikur"),INDEX(Tvennd.kvk!$A$3:$F$1009,MATCH(Skráningarblað!O121,Tvennd.kvk!$D$3:$D$1009,0),6),"")))))),0)</f>
        <v/>
      </c>
      <c r="T121" s="13" t="str">
        <f>IFERROR(INDEX(Leikmannaskrá!$A$2:$E$612,MATCH(A121,Leikmannaskrá!$A$2:$A$612,0),5),"")</f>
        <v/>
      </c>
      <c r="U121" s="29" t="str">
        <f t="shared" si="11"/>
        <v/>
      </c>
    </row>
    <row r="122" spans="1:21" x14ac:dyDescent="0.35">
      <c r="A122" s="28"/>
      <c r="B122" s="28"/>
      <c r="C122" s="28"/>
      <c r="D122" s="28"/>
      <c r="E122" s="28"/>
      <c r="F122" s="13" t="str">
        <f>IFERROR(INDEX(Leikmannaskrá!$A$2:$D$1171,MATCH(A122,Leikmannaskrá!$A$2:$A$1175,0),2),"")</f>
        <v/>
      </c>
      <c r="G122" s="13" t="str">
        <f>IFERROR(INDEX(Leikmannaskrá!$A$2:$D$1171,MATCH(A122,Leikmannaskrá!$A$2:$A$1175,0),4),"")</f>
        <v/>
      </c>
      <c r="H122" s="13" t="str">
        <f>IFERROR(INDEX(Leikmannaskrá!$A$2:$D$1171,MATCH(A122,Leikmannaskrá!$A$2:$A$1175,0),3),"")</f>
        <v/>
      </c>
      <c r="I122" s="13" t="str">
        <f>IFERROR(IF(AND(G122="Male",B122="Einliðaleikur"),INDEX(Einl.kk!$A$3:$F$1041,MATCH(Skráningarblað!F122,Einl.kk!$D$3:$D$1041,0),2),IF(AND(G122="Male",B122="Tvíliðaleikur"),INDEX(Tvíl.kk!$A$3:$F$1054,MATCH(Skráningarblað!F122,Tvíl.kk!$D$3:$D$1054,0),2),IF(AND(G122="Male",B122="Tvenndarleikur"),INDEX(Tvennd.kk!$A$3:$F$1025,MATCH(Skráningarblað!F122,Tvennd.kk!$D$3:$D$1025,0),2),IF(AND(G122="Female",B122="Einliðaleikur"),INDEX(Einl.kvk!$A$3:$F$1004,MATCH(Skráningarblað!F122,Einl.kvk!$D$3:$D$1004,0),2),IF(AND(G122="Female",B122="Tvíliðaleikur"),INDEX(Tvíl.kvk!$A$3:$F$1008,MATCH(Skráningarblað!F122,Tvíl.kvk!$D$3:$D$1008,0),2),IF(AND(G122="Female",B122="Tvenndarleikur"),INDEX(Tvennd.kvk!$A$3:$F$1009,MATCH(Skráningarblað!F122,Tvennd.kvk!$D$3:$D$1009,0),2),"")))))),"2. Deild")</f>
        <v/>
      </c>
      <c r="J122" s="13" t="str">
        <f t="shared" si="6"/>
        <v/>
      </c>
      <c r="K122" s="13" t="str">
        <f t="shared" si="7"/>
        <v/>
      </c>
      <c r="L122" s="13">
        <f t="shared" si="8"/>
        <v>0</v>
      </c>
      <c r="M122" s="13" t="str">
        <f t="shared" si="9"/>
        <v xml:space="preserve"> -  </v>
      </c>
      <c r="N122" s="13" t="str">
        <f>IFERROR(IF(AND(G122="Male",B122="Einliðaleikur"),INDEX(Einl.kk!$A$3:$F$1041,MATCH(Skráningarblað!F122,Einl.kk!$D$3:$D$1041,0),6),IF(AND(G122="Male",B122="Tvíliðaleikur"),INDEX(Tvíl.kk!$A$3:$F$1054,MATCH(Skráningarblað!F122,Tvíl.kk!$D$3:$D$1054,0),6),IF(AND(G122="Male",B122="Tvenndarleikur"),INDEX(Tvennd.kk!$A$3:$F$1025,MATCH(Skráningarblað!F122,Tvennd.kk!$D$3:$D$1025,0),6),IF(AND(G122="Female",B122="Einliðaleikur"),INDEX(Einl.kvk!$A$3:$F$1004,MATCH(Skráningarblað!F122,Einl.kvk!$D$3:$D$1004,0),6),IF(AND(G122="Female",B122="Tvíliðaleikur"),INDEX(Tvíl.kvk!$A$3:$F$1008,MATCH(Skráningarblað!F122,Tvíl.kvk!$D$3:$D$1008,0),6),IF(AND(G122="Female",B122="Tvenndarleikur"),INDEX(Tvennd.kvk!$A$3:$F$1009,MATCH(Skráningarblað!F122,Tvennd.kvk!$D$3:$D$1009,0),6),"")))))),0)</f>
        <v/>
      </c>
      <c r="O122" s="13" t="str">
        <f>IFERROR(IF(F122="","",IF(AND(NOT(B122="Einliðaleikur"),D122=""),"Partner Wanted",INDEX(Leikmannaskrá!$A$2:$D$1171,MATCH(D122,Leikmannaskrá!$A$2:$A$1175,0),2))),"")</f>
        <v/>
      </c>
      <c r="P122" s="13" t="str">
        <f>IFERROR(INDEX(Leikmannaskrá!$A$2:$D$1171,MATCH(D122,Leikmannaskrá!$A$2:$A$1175,0),4),"")</f>
        <v/>
      </c>
      <c r="Q122" s="13" t="str">
        <f>IFERROR(IF(AND(P122="Male",B122="Einliðaleikur"),INDEX(Einl.kk!$A$3:$F$1041,MATCH(Skráningarblað!O122,Einl.kk!$D$3:$D$1041,0),2),IF(AND(P122="Male",B122="Tvíliðaleikur"),INDEX(Tvíl.kk!$A$3:$F$1054,MATCH(Skráningarblað!O122,Tvíl.kk!$D$3:$D$1054,0),2),IF(AND(P122="Male",B122="Tvenndarleikur"),INDEX(Tvennd.kk!$A$3:$F$1025,MATCH(Skráningarblað!O122,Tvennd.kk!$D$3:$D$1025,0),2),IF(AND(P122="Female",B122="Einliðaleikur"),INDEX(Einl.kvk!$A$3:$F$1004,MATCH(Skráningarblað!O122,Einl.kvk!$D$3:$D$1004,0),2),IF(AND(P122="Female",B122="Tvíliðaleikur"),INDEX(Tvíl.kvk!$A$3:$F$1008,MATCH(Skráningarblað!O122,Tvíl.kvk!$D$3:$D$1008,0),2),IF(AND(P122="Female",B122="Tvenndarleikur"),INDEX(Tvennd.kvk!$A$3:$F$1009,MATCH(Skráningarblað!O122,Tvennd.kvk!$D$3:$D$1009,0),2),"")))))),"2. Deild")</f>
        <v/>
      </c>
      <c r="R122" s="13" t="str">
        <f t="shared" si="10"/>
        <v/>
      </c>
      <c r="S122" s="13" t="str">
        <f>IFERROR(IF(AND(P122="Male",B122="Einliðaleikur"),INDEX(Einl.kk!$A$3:$F$1041,MATCH(Skráningarblað!O122,Einl.kk!$D$3:$D$1041,0),6),IF(AND(P122="Male",B122="Tvíliðaleikur"),INDEX(Tvíl.kk!$A$3:$F$1054,MATCH(Skráningarblað!O122,Tvíl.kk!$D$3:$D$1054,0),6),IF(AND(P122="Male",B122="Tvenndarleikur"),INDEX(Tvennd.kk!$A$3:$F$1025,MATCH(Skráningarblað!O122,Tvennd.kk!$D$3:$D$1025,0),6),IF(AND(P122="Female",B122="Einliðaleikur"),INDEX(Einl.kvk!$A$3:$F$1004,MATCH(Skráningarblað!O122,Einl.kvk!$D$3:$D$1004,0),6),IF(AND(P122="Female",B122="Tvíliðaleikur"),INDEX(Tvíl.kvk!$A$3:$F$1008,MATCH(Skráningarblað!O122,Tvíl.kvk!$D$3:$D$1008,0),6),IF(AND(P122="Female",B122="Tvenndarleikur"),INDEX(Tvennd.kvk!$A$3:$F$1009,MATCH(Skráningarblað!O122,Tvennd.kvk!$D$3:$D$1009,0),6),"")))))),0)</f>
        <v/>
      </c>
      <c r="T122" s="13" t="str">
        <f>IFERROR(INDEX(Leikmannaskrá!$A$2:$E$612,MATCH(A122,Leikmannaskrá!$A$2:$A$612,0),5),"")</f>
        <v/>
      </c>
      <c r="U122" s="29" t="str">
        <f t="shared" si="11"/>
        <v/>
      </c>
    </row>
    <row r="123" spans="1:21" x14ac:dyDescent="0.35">
      <c r="A123" s="28"/>
      <c r="B123" s="28"/>
      <c r="C123" s="28"/>
      <c r="D123" s="28"/>
      <c r="E123" s="28"/>
      <c r="F123" s="13" t="str">
        <f>IFERROR(INDEX(Leikmannaskrá!$A$2:$D$1171,MATCH(A123,Leikmannaskrá!$A$2:$A$1175,0),2),"")</f>
        <v/>
      </c>
      <c r="G123" s="13" t="str">
        <f>IFERROR(INDEX(Leikmannaskrá!$A$2:$D$1171,MATCH(A123,Leikmannaskrá!$A$2:$A$1175,0),4),"")</f>
        <v/>
      </c>
      <c r="H123" s="13" t="str">
        <f>IFERROR(INDEX(Leikmannaskrá!$A$2:$D$1171,MATCH(A123,Leikmannaskrá!$A$2:$A$1175,0),3),"")</f>
        <v/>
      </c>
      <c r="I123" s="13" t="str">
        <f>IFERROR(IF(AND(G123="Male",B123="Einliðaleikur"),INDEX(Einl.kk!$A$3:$F$1041,MATCH(Skráningarblað!F123,Einl.kk!$D$3:$D$1041,0),2),IF(AND(G123="Male",B123="Tvíliðaleikur"),INDEX(Tvíl.kk!$A$3:$F$1054,MATCH(Skráningarblað!F123,Tvíl.kk!$D$3:$D$1054,0),2),IF(AND(G123="Male",B123="Tvenndarleikur"),INDEX(Tvennd.kk!$A$3:$F$1025,MATCH(Skráningarblað!F123,Tvennd.kk!$D$3:$D$1025,0),2),IF(AND(G123="Female",B123="Einliðaleikur"),INDEX(Einl.kvk!$A$3:$F$1004,MATCH(Skráningarblað!F123,Einl.kvk!$D$3:$D$1004,0),2),IF(AND(G123="Female",B123="Tvíliðaleikur"),INDEX(Tvíl.kvk!$A$3:$F$1008,MATCH(Skráningarblað!F123,Tvíl.kvk!$D$3:$D$1008,0),2),IF(AND(G123="Female",B123="Tvenndarleikur"),INDEX(Tvennd.kvk!$A$3:$F$1009,MATCH(Skráningarblað!F123,Tvennd.kvk!$D$3:$D$1009,0),2),"")))))),"2. Deild")</f>
        <v/>
      </c>
      <c r="J123" s="13" t="str">
        <f t="shared" si="6"/>
        <v/>
      </c>
      <c r="K123" s="13" t="str">
        <f t="shared" si="7"/>
        <v/>
      </c>
      <c r="L123" s="13">
        <f t="shared" si="8"/>
        <v>0</v>
      </c>
      <c r="M123" s="13" t="str">
        <f t="shared" si="9"/>
        <v xml:space="preserve"> -  </v>
      </c>
      <c r="N123" s="13" t="str">
        <f>IFERROR(IF(AND(G123="Male",B123="Einliðaleikur"),INDEX(Einl.kk!$A$3:$F$1041,MATCH(Skráningarblað!F123,Einl.kk!$D$3:$D$1041,0),6),IF(AND(G123="Male",B123="Tvíliðaleikur"),INDEX(Tvíl.kk!$A$3:$F$1054,MATCH(Skráningarblað!F123,Tvíl.kk!$D$3:$D$1054,0),6),IF(AND(G123="Male",B123="Tvenndarleikur"),INDEX(Tvennd.kk!$A$3:$F$1025,MATCH(Skráningarblað!F123,Tvennd.kk!$D$3:$D$1025,0),6),IF(AND(G123="Female",B123="Einliðaleikur"),INDEX(Einl.kvk!$A$3:$F$1004,MATCH(Skráningarblað!F123,Einl.kvk!$D$3:$D$1004,0),6),IF(AND(G123="Female",B123="Tvíliðaleikur"),INDEX(Tvíl.kvk!$A$3:$F$1008,MATCH(Skráningarblað!F123,Tvíl.kvk!$D$3:$D$1008,0),6),IF(AND(G123="Female",B123="Tvenndarleikur"),INDEX(Tvennd.kvk!$A$3:$F$1009,MATCH(Skráningarblað!F123,Tvennd.kvk!$D$3:$D$1009,0),6),"")))))),0)</f>
        <v/>
      </c>
      <c r="O123" s="13" t="str">
        <f>IFERROR(IF(F123="","",IF(AND(NOT(B123="Einliðaleikur"),D123=""),"Partner Wanted",INDEX(Leikmannaskrá!$A$2:$D$1171,MATCH(D123,Leikmannaskrá!$A$2:$A$1175,0),2))),"")</f>
        <v/>
      </c>
      <c r="P123" s="13" t="str">
        <f>IFERROR(INDEX(Leikmannaskrá!$A$2:$D$1171,MATCH(D123,Leikmannaskrá!$A$2:$A$1175,0),4),"")</f>
        <v/>
      </c>
      <c r="Q123" s="13" t="str">
        <f>IFERROR(IF(AND(P123="Male",B123="Einliðaleikur"),INDEX(Einl.kk!$A$3:$F$1041,MATCH(Skráningarblað!O123,Einl.kk!$D$3:$D$1041,0),2),IF(AND(P123="Male",B123="Tvíliðaleikur"),INDEX(Tvíl.kk!$A$3:$F$1054,MATCH(Skráningarblað!O123,Tvíl.kk!$D$3:$D$1054,0),2),IF(AND(P123="Male",B123="Tvenndarleikur"),INDEX(Tvennd.kk!$A$3:$F$1025,MATCH(Skráningarblað!O123,Tvennd.kk!$D$3:$D$1025,0),2),IF(AND(P123="Female",B123="Einliðaleikur"),INDEX(Einl.kvk!$A$3:$F$1004,MATCH(Skráningarblað!O123,Einl.kvk!$D$3:$D$1004,0),2),IF(AND(P123="Female",B123="Tvíliðaleikur"),INDEX(Tvíl.kvk!$A$3:$F$1008,MATCH(Skráningarblað!O123,Tvíl.kvk!$D$3:$D$1008,0),2),IF(AND(P123="Female",B123="Tvenndarleikur"),INDEX(Tvennd.kvk!$A$3:$F$1009,MATCH(Skráningarblað!O123,Tvennd.kvk!$D$3:$D$1009,0),2),"")))))),"2. Deild")</f>
        <v/>
      </c>
      <c r="R123" s="13" t="str">
        <f t="shared" si="10"/>
        <v/>
      </c>
      <c r="S123" s="13" t="str">
        <f>IFERROR(IF(AND(P123="Male",B123="Einliðaleikur"),INDEX(Einl.kk!$A$3:$F$1041,MATCH(Skráningarblað!O123,Einl.kk!$D$3:$D$1041,0),6),IF(AND(P123="Male",B123="Tvíliðaleikur"),INDEX(Tvíl.kk!$A$3:$F$1054,MATCH(Skráningarblað!O123,Tvíl.kk!$D$3:$D$1054,0),6),IF(AND(P123="Male",B123="Tvenndarleikur"),INDEX(Tvennd.kk!$A$3:$F$1025,MATCH(Skráningarblað!O123,Tvennd.kk!$D$3:$D$1025,0),6),IF(AND(P123="Female",B123="Einliðaleikur"),INDEX(Einl.kvk!$A$3:$F$1004,MATCH(Skráningarblað!O123,Einl.kvk!$D$3:$D$1004,0),6),IF(AND(P123="Female",B123="Tvíliðaleikur"),INDEX(Tvíl.kvk!$A$3:$F$1008,MATCH(Skráningarblað!O123,Tvíl.kvk!$D$3:$D$1008,0),6),IF(AND(P123="Female",B123="Tvenndarleikur"),INDEX(Tvennd.kvk!$A$3:$F$1009,MATCH(Skráningarblað!O123,Tvennd.kvk!$D$3:$D$1009,0),6),"")))))),0)</f>
        <v/>
      </c>
      <c r="T123" s="13" t="str">
        <f>IFERROR(INDEX(Leikmannaskrá!$A$2:$E$612,MATCH(A123,Leikmannaskrá!$A$2:$A$612,0),5),"")</f>
        <v/>
      </c>
      <c r="U123" s="29" t="str">
        <f t="shared" si="11"/>
        <v/>
      </c>
    </row>
    <row r="124" spans="1:21" x14ac:dyDescent="0.35">
      <c r="A124" s="28"/>
      <c r="B124" s="28"/>
      <c r="C124" s="28"/>
      <c r="D124" s="28"/>
      <c r="E124" s="28"/>
      <c r="F124" s="13" t="str">
        <f>IFERROR(INDEX(Leikmannaskrá!$A$2:$D$1171,MATCH(A124,Leikmannaskrá!$A$2:$A$1175,0),2),"")</f>
        <v/>
      </c>
      <c r="G124" s="13" t="str">
        <f>IFERROR(INDEX(Leikmannaskrá!$A$2:$D$1171,MATCH(A124,Leikmannaskrá!$A$2:$A$1175,0),4),"")</f>
        <v/>
      </c>
      <c r="H124" s="13" t="str">
        <f>IFERROR(INDEX(Leikmannaskrá!$A$2:$D$1171,MATCH(A124,Leikmannaskrá!$A$2:$A$1175,0),3),"")</f>
        <v/>
      </c>
      <c r="I124" s="13" t="str">
        <f>IFERROR(IF(AND(G124="Male",B124="Einliðaleikur"),INDEX(Einl.kk!$A$3:$F$1041,MATCH(Skráningarblað!F124,Einl.kk!$D$3:$D$1041,0),2),IF(AND(G124="Male",B124="Tvíliðaleikur"),INDEX(Tvíl.kk!$A$3:$F$1054,MATCH(Skráningarblað!F124,Tvíl.kk!$D$3:$D$1054,0),2),IF(AND(G124="Male",B124="Tvenndarleikur"),INDEX(Tvennd.kk!$A$3:$F$1025,MATCH(Skráningarblað!F124,Tvennd.kk!$D$3:$D$1025,0),2),IF(AND(G124="Female",B124="Einliðaleikur"),INDEX(Einl.kvk!$A$3:$F$1004,MATCH(Skráningarblað!F124,Einl.kvk!$D$3:$D$1004,0),2),IF(AND(G124="Female",B124="Tvíliðaleikur"),INDEX(Tvíl.kvk!$A$3:$F$1008,MATCH(Skráningarblað!F124,Tvíl.kvk!$D$3:$D$1008,0),2),IF(AND(G124="Female",B124="Tvenndarleikur"),INDEX(Tvennd.kvk!$A$3:$F$1009,MATCH(Skráningarblað!F124,Tvennd.kvk!$D$3:$D$1009,0),2),"")))))),"2. Deild")</f>
        <v/>
      </c>
      <c r="J124" s="13" t="str">
        <f t="shared" si="6"/>
        <v/>
      </c>
      <c r="K124" s="13" t="str">
        <f t="shared" si="7"/>
        <v/>
      </c>
      <c r="L124" s="13">
        <f t="shared" si="8"/>
        <v>0</v>
      </c>
      <c r="M124" s="13" t="str">
        <f t="shared" si="9"/>
        <v xml:space="preserve"> -  </v>
      </c>
      <c r="N124" s="13" t="str">
        <f>IFERROR(IF(AND(G124="Male",B124="Einliðaleikur"),INDEX(Einl.kk!$A$3:$F$1041,MATCH(Skráningarblað!F124,Einl.kk!$D$3:$D$1041,0),6),IF(AND(G124="Male",B124="Tvíliðaleikur"),INDEX(Tvíl.kk!$A$3:$F$1054,MATCH(Skráningarblað!F124,Tvíl.kk!$D$3:$D$1054,0),6),IF(AND(G124="Male",B124="Tvenndarleikur"),INDEX(Tvennd.kk!$A$3:$F$1025,MATCH(Skráningarblað!F124,Tvennd.kk!$D$3:$D$1025,0),6),IF(AND(G124="Female",B124="Einliðaleikur"),INDEX(Einl.kvk!$A$3:$F$1004,MATCH(Skráningarblað!F124,Einl.kvk!$D$3:$D$1004,0),6),IF(AND(G124="Female",B124="Tvíliðaleikur"),INDEX(Tvíl.kvk!$A$3:$F$1008,MATCH(Skráningarblað!F124,Tvíl.kvk!$D$3:$D$1008,0),6),IF(AND(G124="Female",B124="Tvenndarleikur"),INDEX(Tvennd.kvk!$A$3:$F$1009,MATCH(Skráningarblað!F124,Tvennd.kvk!$D$3:$D$1009,0),6),"")))))),0)</f>
        <v/>
      </c>
      <c r="O124" s="13" t="str">
        <f>IFERROR(IF(F124="","",IF(AND(NOT(B124="Einliðaleikur"),D124=""),"Partner Wanted",INDEX(Leikmannaskrá!$A$2:$D$1171,MATCH(D124,Leikmannaskrá!$A$2:$A$1175,0),2))),"")</f>
        <v/>
      </c>
      <c r="P124" s="13" t="str">
        <f>IFERROR(INDEX(Leikmannaskrá!$A$2:$D$1171,MATCH(D124,Leikmannaskrá!$A$2:$A$1175,0),4),"")</f>
        <v/>
      </c>
      <c r="Q124" s="13" t="str">
        <f>IFERROR(IF(AND(P124="Male",B124="Einliðaleikur"),INDEX(Einl.kk!$A$3:$F$1041,MATCH(Skráningarblað!O124,Einl.kk!$D$3:$D$1041,0),2),IF(AND(P124="Male",B124="Tvíliðaleikur"),INDEX(Tvíl.kk!$A$3:$F$1054,MATCH(Skráningarblað!O124,Tvíl.kk!$D$3:$D$1054,0),2),IF(AND(P124="Male",B124="Tvenndarleikur"),INDEX(Tvennd.kk!$A$3:$F$1025,MATCH(Skráningarblað!O124,Tvennd.kk!$D$3:$D$1025,0),2),IF(AND(P124="Female",B124="Einliðaleikur"),INDEX(Einl.kvk!$A$3:$F$1004,MATCH(Skráningarblað!O124,Einl.kvk!$D$3:$D$1004,0),2),IF(AND(P124="Female",B124="Tvíliðaleikur"),INDEX(Tvíl.kvk!$A$3:$F$1008,MATCH(Skráningarblað!O124,Tvíl.kvk!$D$3:$D$1008,0),2),IF(AND(P124="Female",B124="Tvenndarleikur"),INDEX(Tvennd.kvk!$A$3:$F$1009,MATCH(Skráningarblað!O124,Tvennd.kvk!$D$3:$D$1009,0),2),"")))))),"2. Deild")</f>
        <v/>
      </c>
      <c r="R124" s="13" t="str">
        <f t="shared" si="10"/>
        <v/>
      </c>
      <c r="S124" s="13" t="str">
        <f>IFERROR(IF(AND(P124="Male",B124="Einliðaleikur"),INDEX(Einl.kk!$A$3:$F$1041,MATCH(Skráningarblað!O124,Einl.kk!$D$3:$D$1041,0),6),IF(AND(P124="Male",B124="Tvíliðaleikur"),INDEX(Tvíl.kk!$A$3:$F$1054,MATCH(Skráningarblað!O124,Tvíl.kk!$D$3:$D$1054,0),6),IF(AND(P124="Male",B124="Tvenndarleikur"),INDEX(Tvennd.kk!$A$3:$F$1025,MATCH(Skráningarblað!O124,Tvennd.kk!$D$3:$D$1025,0),6),IF(AND(P124="Female",B124="Einliðaleikur"),INDEX(Einl.kvk!$A$3:$F$1004,MATCH(Skráningarblað!O124,Einl.kvk!$D$3:$D$1004,0),6),IF(AND(P124="Female",B124="Tvíliðaleikur"),INDEX(Tvíl.kvk!$A$3:$F$1008,MATCH(Skráningarblað!O124,Tvíl.kvk!$D$3:$D$1008,0),6),IF(AND(P124="Female",B124="Tvenndarleikur"),INDEX(Tvennd.kvk!$A$3:$F$1009,MATCH(Skráningarblað!O124,Tvennd.kvk!$D$3:$D$1009,0),6),"")))))),0)</f>
        <v/>
      </c>
      <c r="T124" s="13" t="str">
        <f>IFERROR(INDEX(Leikmannaskrá!$A$2:$E$612,MATCH(A124,Leikmannaskrá!$A$2:$A$612,0),5),"")</f>
        <v/>
      </c>
      <c r="U124" s="29" t="str">
        <f t="shared" si="11"/>
        <v/>
      </c>
    </row>
    <row r="125" spans="1:21" x14ac:dyDescent="0.35">
      <c r="A125" s="28"/>
      <c r="B125" s="28"/>
      <c r="C125" s="28"/>
      <c r="D125" s="28"/>
      <c r="E125" s="28"/>
      <c r="F125" s="13" t="str">
        <f>IFERROR(INDEX(Leikmannaskrá!$A$2:$D$1171,MATCH(A125,Leikmannaskrá!$A$2:$A$1175,0),2),"")</f>
        <v/>
      </c>
      <c r="G125" s="13" t="str">
        <f>IFERROR(INDEX(Leikmannaskrá!$A$2:$D$1171,MATCH(A125,Leikmannaskrá!$A$2:$A$1175,0),4),"")</f>
        <v/>
      </c>
      <c r="H125" s="13" t="str">
        <f>IFERROR(INDEX(Leikmannaskrá!$A$2:$D$1171,MATCH(A125,Leikmannaskrá!$A$2:$A$1175,0),3),"")</f>
        <v/>
      </c>
      <c r="I125" s="13" t="str">
        <f>IFERROR(IF(AND(G125="Male",B125="Einliðaleikur"),INDEX(Einl.kk!$A$3:$F$1041,MATCH(Skráningarblað!F125,Einl.kk!$D$3:$D$1041,0),2),IF(AND(G125="Male",B125="Tvíliðaleikur"),INDEX(Tvíl.kk!$A$3:$F$1054,MATCH(Skráningarblað!F125,Tvíl.kk!$D$3:$D$1054,0),2),IF(AND(G125="Male",B125="Tvenndarleikur"),INDEX(Tvennd.kk!$A$3:$F$1025,MATCH(Skráningarblað!F125,Tvennd.kk!$D$3:$D$1025,0),2),IF(AND(G125="Female",B125="Einliðaleikur"),INDEX(Einl.kvk!$A$3:$F$1004,MATCH(Skráningarblað!F125,Einl.kvk!$D$3:$D$1004,0),2),IF(AND(G125="Female",B125="Tvíliðaleikur"),INDEX(Tvíl.kvk!$A$3:$F$1008,MATCH(Skráningarblað!F125,Tvíl.kvk!$D$3:$D$1008,0),2),IF(AND(G125="Female",B125="Tvenndarleikur"),INDEX(Tvennd.kvk!$A$3:$F$1009,MATCH(Skráningarblað!F125,Tvennd.kvk!$D$3:$D$1009,0),2),"")))))),"2. Deild")</f>
        <v/>
      </c>
      <c r="J125" s="13" t="str">
        <f t="shared" si="6"/>
        <v/>
      </c>
      <c r="K125" s="13" t="str">
        <f t="shared" si="7"/>
        <v/>
      </c>
      <c r="L125" s="13">
        <f t="shared" si="8"/>
        <v>0</v>
      </c>
      <c r="M125" s="13" t="str">
        <f t="shared" si="9"/>
        <v xml:space="preserve"> -  </v>
      </c>
      <c r="N125" s="13" t="str">
        <f>IFERROR(IF(AND(G125="Male",B125="Einliðaleikur"),INDEX(Einl.kk!$A$3:$F$1041,MATCH(Skráningarblað!F125,Einl.kk!$D$3:$D$1041,0),6),IF(AND(G125="Male",B125="Tvíliðaleikur"),INDEX(Tvíl.kk!$A$3:$F$1054,MATCH(Skráningarblað!F125,Tvíl.kk!$D$3:$D$1054,0),6),IF(AND(G125="Male",B125="Tvenndarleikur"),INDEX(Tvennd.kk!$A$3:$F$1025,MATCH(Skráningarblað!F125,Tvennd.kk!$D$3:$D$1025,0),6),IF(AND(G125="Female",B125="Einliðaleikur"),INDEX(Einl.kvk!$A$3:$F$1004,MATCH(Skráningarblað!F125,Einl.kvk!$D$3:$D$1004,0),6),IF(AND(G125="Female",B125="Tvíliðaleikur"),INDEX(Tvíl.kvk!$A$3:$F$1008,MATCH(Skráningarblað!F125,Tvíl.kvk!$D$3:$D$1008,0),6),IF(AND(G125="Female",B125="Tvenndarleikur"),INDEX(Tvennd.kvk!$A$3:$F$1009,MATCH(Skráningarblað!F125,Tvennd.kvk!$D$3:$D$1009,0),6),"")))))),0)</f>
        <v/>
      </c>
      <c r="O125" s="13" t="str">
        <f>IFERROR(IF(F125="","",IF(AND(NOT(B125="Einliðaleikur"),D125=""),"Partner Wanted",INDEX(Leikmannaskrá!$A$2:$D$1171,MATCH(D125,Leikmannaskrá!$A$2:$A$1175,0),2))),"")</f>
        <v/>
      </c>
      <c r="P125" s="13" t="str">
        <f>IFERROR(INDEX(Leikmannaskrá!$A$2:$D$1171,MATCH(D125,Leikmannaskrá!$A$2:$A$1175,0),4),"")</f>
        <v/>
      </c>
      <c r="Q125" s="13" t="str">
        <f>IFERROR(IF(AND(P125="Male",B125="Einliðaleikur"),INDEX(Einl.kk!$A$3:$F$1041,MATCH(Skráningarblað!O125,Einl.kk!$D$3:$D$1041,0),2),IF(AND(P125="Male",B125="Tvíliðaleikur"),INDEX(Tvíl.kk!$A$3:$F$1054,MATCH(Skráningarblað!O125,Tvíl.kk!$D$3:$D$1054,0),2),IF(AND(P125="Male",B125="Tvenndarleikur"),INDEX(Tvennd.kk!$A$3:$F$1025,MATCH(Skráningarblað!O125,Tvennd.kk!$D$3:$D$1025,0),2),IF(AND(P125="Female",B125="Einliðaleikur"),INDEX(Einl.kvk!$A$3:$F$1004,MATCH(Skráningarblað!O125,Einl.kvk!$D$3:$D$1004,0),2),IF(AND(P125="Female",B125="Tvíliðaleikur"),INDEX(Tvíl.kvk!$A$3:$F$1008,MATCH(Skráningarblað!O125,Tvíl.kvk!$D$3:$D$1008,0),2),IF(AND(P125="Female",B125="Tvenndarleikur"),INDEX(Tvennd.kvk!$A$3:$F$1009,MATCH(Skráningarblað!O125,Tvennd.kvk!$D$3:$D$1009,0),2),"")))))),"2. Deild")</f>
        <v/>
      </c>
      <c r="R125" s="13" t="str">
        <f t="shared" si="10"/>
        <v/>
      </c>
      <c r="S125" s="13" t="str">
        <f>IFERROR(IF(AND(P125="Male",B125="Einliðaleikur"),INDEX(Einl.kk!$A$3:$F$1041,MATCH(Skráningarblað!O125,Einl.kk!$D$3:$D$1041,0),6),IF(AND(P125="Male",B125="Tvíliðaleikur"),INDEX(Tvíl.kk!$A$3:$F$1054,MATCH(Skráningarblað!O125,Tvíl.kk!$D$3:$D$1054,0),6),IF(AND(P125="Male",B125="Tvenndarleikur"),INDEX(Tvennd.kk!$A$3:$F$1025,MATCH(Skráningarblað!O125,Tvennd.kk!$D$3:$D$1025,0),6),IF(AND(P125="Female",B125="Einliðaleikur"),INDEX(Einl.kvk!$A$3:$F$1004,MATCH(Skráningarblað!O125,Einl.kvk!$D$3:$D$1004,0),6),IF(AND(P125="Female",B125="Tvíliðaleikur"),INDEX(Tvíl.kvk!$A$3:$F$1008,MATCH(Skráningarblað!O125,Tvíl.kvk!$D$3:$D$1008,0),6),IF(AND(P125="Female",B125="Tvenndarleikur"),INDEX(Tvennd.kvk!$A$3:$F$1009,MATCH(Skráningarblað!O125,Tvennd.kvk!$D$3:$D$1009,0),6),"")))))),0)</f>
        <v/>
      </c>
      <c r="T125" s="13" t="str">
        <f>IFERROR(INDEX(Leikmannaskrá!$A$2:$E$612,MATCH(A125,Leikmannaskrá!$A$2:$A$612,0),5),"")</f>
        <v/>
      </c>
      <c r="U125" s="29" t="str">
        <f t="shared" si="11"/>
        <v/>
      </c>
    </row>
    <row r="126" spans="1:21" x14ac:dyDescent="0.35">
      <c r="A126" s="28"/>
      <c r="B126" s="28"/>
      <c r="C126" s="28"/>
      <c r="D126" s="28"/>
      <c r="E126" s="28"/>
      <c r="F126" s="13" t="str">
        <f>IFERROR(INDEX(Leikmannaskrá!$A$2:$D$1171,MATCH(A126,Leikmannaskrá!$A$2:$A$1175,0),2),"")</f>
        <v/>
      </c>
      <c r="G126" s="13" t="str">
        <f>IFERROR(INDEX(Leikmannaskrá!$A$2:$D$1171,MATCH(A126,Leikmannaskrá!$A$2:$A$1175,0),4),"")</f>
        <v/>
      </c>
      <c r="H126" s="13" t="str">
        <f>IFERROR(INDEX(Leikmannaskrá!$A$2:$D$1171,MATCH(A126,Leikmannaskrá!$A$2:$A$1175,0),3),"")</f>
        <v/>
      </c>
      <c r="I126" s="13" t="str">
        <f>IFERROR(IF(AND(G126="Male",B126="Einliðaleikur"),INDEX(Einl.kk!$A$3:$F$1041,MATCH(Skráningarblað!F126,Einl.kk!$D$3:$D$1041,0),2),IF(AND(G126="Male",B126="Tvíliðaleikur"),INDEX(Tvíl.kk!$A$3:$F$1054,MATCH(Skráningarblað!F126,Tvíl.kk!$D$3:$D$1054,0),2),IF(AND(G126="Male",B126="Tvenndarleikur"),INDEX(Tvennd.kk!$A$3:$F$1025,MATCH(Skráningarblað!F126,Tvennd.kk!$D$3:$D$1025,0),2),IF(AND(G126="Female",B126="Einliðaleikur"),INDEX(Einl.kvk!$A$3:$F$1004,MATCH(Skráningarblað!F126,Einl.kvk!$D$3:$D$1004,0),2),IF(AND(G126="Female",B126="Tvíliðaleikur"),INDEX(Tvíl.kvk!$A$3:$F$1008,MATCH(Skráningarblað!F126,Tvíl.kvk!$D$3:$D$1008,0),2),IF(AND(G126="Female",B126="Tvenndarleikur"),INDEX(Tvennd.kvk!$A$3:$F$1009,MATCH(Skráningarblað!F126,Tvennd.kvk!$D$3:$D$1009,0),2),"")))))),"2. Deild")</f>
        <v/>
      </c>
      <c r="J126" s="13" t="str">
        <f t="shared" si="6"/>
        <v/>
      </c>
      <c r="K126" s="13" t="str">
        <f t="shared" si="7"/>
        <v/>
      </c>
      <c r="L126" s="13">
        <f t="shared" si="8"/>
        <v>0</v>
      </c>
      <c r="M126" s="13" t="str">
        <f t="shared" si="9"/>
        <v xml:space="preserve"> -  </v>
      </c>
      <c r="N126" s="13" t="str">
        <f>IFERROR(IF(AND(G126="Male",B126="Einliðaleikur"),INDEX(Einl.kk!$A$3:$F$1041,MATCH(Skráningarblað!F126,Einl.kk!$D$3:$D$1041,0),6),IF(AND(G126="Male",B126="Tvíliðaleikur"),INDEX(Tvíl.kk!$A$3:$F$1054,MATCH(Skráningarblað!F126,Tvíl.kk!$D$3:$D$1054,0),6),IF(AND(G126="Male",B126="Tvenndarleikur"),INDEX(Tvennd.kk!$A$3:$F$1025,MATCH(Skráningarblað!F126,Tvennd.kk!$D$3:$D$1025,0),6),IF(AND(G126="Female",B126="Einliðaleikur"),INDEX(Einl.kvk!$A$3:$F$1004,MATCH(Skráningarblað!F126,Einl.kvk!$D$3:$D$1004,0),6),IF(AND(G126="Female",B126="Tvíliðaleikur"),INDEX(Tvíl.kvk!$A$3:$F$1008,MATCH(Skráningarblað!F126,Tvíl.kvk!$D$3:$D$1008,0),6),IF(AND(G126="Female",B126="Tvenndarleikur"),INDEX(Tvennd.kvk!$A$3:$F$1009,MATCH(Skráningarblað!F126,Tvennd.kvk!$D$3:$D$1009,0),6),"")))))),0)</f>
        <v/>
      </c>
      <c r="O126" s="13" t="str">
        <f>IFERROR(IF(F126="","",IF(AND(NOT(B126="Einliðaleikur"),D126=""),"Partner Wanted",INDEX(Leikmannaskrá!$A$2:$D$1171,MATCH(D126,Leikmannaskrá!$A$2:$A$1175,0),2))),"")</f>
        <v/>
      </c>
      <c r="P126" s="13" t="str">
        <f>IFERROR(INDEX(Leikmannaskrá!$A$2:$D$1171,MATCH(D126,Leikmannaskrá!$A$2:$A$1175,0),4),"")</f>
        <v/>
      </c>
      <c r="Q126" s="13" t="str">
        <f>IFERROR(IF(AND(P126="Male",B126="Einliðaleikur"),INDEX(Einl.kk!$A$3:$F$1041,MATCH(Skráningarblað!O126,Einl.kk!$D$3:$D$1041,0),2),IF(AND(P126="Male",B126="Tvíliðaleikur"),INDEX(Tvíl.kk!$A$3:$F$1054,MATCH(Skráningarblað!O126,Tvíl.kk!$D$3:$D$1054,0),2),IF(AND(P126="Male",B126="Tvenndarleikur"),INDEX(Tvennd.kk!$A$3:$F$1025,MATCH(Skráningarblað!O126,Tvennd.kk!$D$3:$D$1025,0),2),IF(AND(P126="Female",B126="Einliðaleikur"),INDEX(Einl.kvk!$A$3:$F$1004,MATCH(Skráningarblað!O126,Einl.kvk!$D$3:$D$1004,0),2),IF(AND(P126="Female",B126="Tvíliðaleikur"),INDEX(Tvíl.kvk!$A$3:$F$1008,MATCH(Skráningarblað!O126,Tvíl.kvk!$D$3:$D$1008,0),2),IF(AND(P126="Female",B126="Tvenndarleikur"),INDEX(Tvennd.kvk!$A$3:$F$1009,MATCH(Skráningarblað!O126,Tvennd.kvk!$D$3:$D$1009,0),2),"")))))),"2. Deild")</f>
        <v/>
      </c>
      <c r="R126" s="13" t="str">
        <f t="shared" si="10"/>
        <v/>
      </c>
      <c r="S126" s="13" t="str">
        <f>IFERROR(IF(AND(P126="Male",B126="Einliðaleikur"),INDEX(Einl.kk!$A$3:$F$1041,MATCH(Skráningarblað!O126,Einl.kk!$D$3:$D$1041,0),6),IF(AND(P126="Male",B126="Tvíliðaleikur"),INDEX(Tvíl.kk!$A$3:$F$1054,MATCH(Skráningarblað!O126,Tvíl.kk!$D$3:$D$1054,0),6),IF(AND(P126="Male",B126="Tvenndarleikur"),INDEX(Tvennd.kk!$A$3:$F$1025,MATCH(Skráningarblað!O126,Tvennd.kk!$D$3:$D$1025,0),6),IF(AND(P126="Female",B126="Einliðaleikur"),INDEX(Einl.kvk!$A$3:$F$1004,MATCH(Skráningarblað!O126,Einl.kvk!$D$3:$D$1004,0),6),IF(AND(P126="Female",B126="Tvíliðaleikur"),INDEX(Tvíl.kvk!$A$3:$F$1008,MATCH(Skráningarblað!O126,Tvíl.kvk!$D$3:$D$1008,0),6),IF(AND(P126="Female",B126="Tvenndarleikur"),INDEX(Tvennd.kvk!$A$3:$F$1009,MATCH(Skráningarblað!O126,Tvennd.kvk!$D$3:$D$1009,0),6),"")))))),0)</f>
        <v/>
      </c>
      <c r="T126" s="13" t="str">
        <f>IFERROR(INDEX(Leikmannaskrá!$A$2:$E$612,MATCH(A126,Leikmannaskrá!$A$2:$A$612,0),5),"")</f>
        <v/>
      </c>
      <c r="U126" s="29" t="str">
        <f t="shared" si="11"/>
        <v/>
      </c>
    </row>
    <row r="127" spans="1:21" x14ac:dyDescent="0.35">
      <c r="A127" s="28"/>
      <c r="B127" s="28"/>
      <c r="C127" s="28"/>
      <c r="D127" s="28"/>
      <c r="E127" s="28"/>
      <c r="F127" s="13" t="str">
        <f>IFERROR(INDEX(Leikmannaskrá!$A$2:$D$1171,MATCH(A127,Leikmannaskrá!$A$2:$A$1175,0),2),"")</f>
        <v/>
      </c>
      <c r="G127" s="13" t="str">
        <f>IFERROR(INDEX(Leikmannaskrá!$A$2:$D$1171,MATCH(A127,Leikmannaskrá!$A$2:$A$1175,0),4),"")</f>
        <v/>
      </c>
      <c r="H127" s="13" t="str">
        <f>IFERROR(INDEX(Leikmannaskrá!$A$2:$D$1171,MATCH(A127,Leikmannaskrá!$A$2:$A$1175,0),3),"")</f>
        <v/>
      </c>
      <c r="I127" s="13" t="str">
        <f>IFERROR(IF(AND(G127="Male",B127="Einliðaleikur"),INDEX(Einl.kk!$A$3:$F$1041,MATCH(Skráningarblað!F127,Einl.kk!$D$3:$D$1041,0),2),IF(AND(G127="Male",B127="Tvíliðaleikur"),INDEX(Tvíl.kk!$A$3:$F$1054,MATCH(Skráningarblað!F127,Tvíl.kk!$D$3:$D$1054,0),2),IF(AND(G127="Male",B127="Tvenndarleikur"),INDEX(Tvennd.kk!$A$3:$F$1025,MATCH(Skráningarblað!F127,Tvennd.kk!$D$3:$D$1025,0),2),IF(AND(G127="Female",B127="Einliðaleikur"),INDEX(Einl.kvk!$A$3:$F$1004,MATCH(Skráningarblað!F127,Einl.kvk!$D$3:$D$1004,0),2),IF(AND(G127="Female",B127="Tvíliðaleikur"),INDEX(Tvíl.kvk!$A$3:$F$1008,MATCH(Skráningarblað!F127,Tvíl.kvk!$D$3:$D$1008,0),2),IF(AND(G127="Female",B127="Tvenndarleikur"),INDEX(Tvennd.kvk!$A$3:$F$1009,MATCH(Skráningarblað!F127,Tvennd.kvk!$D$3:$D$1009,0),2),"")))))),"2. Deild")</f>
        <v/>
      </c>
      <c r="J127" s="13" t="str">
        <f t="shared" si="6"/>
        <v/>
      </c>
      <c r="K127" s="13" t="str">
        <f t="shared" si="7"/>
        <v/>
      </c>
      <c r="L127" s="13">
        <f t="shared" si="8"/>
        <v>0</v>
      </c>
      <c r="M127" s="13" t="str">
        <f t="shared" si="9"/>
        <v xml:space="preserve"> -  </v>
      </c>
      <c r="N127" s="13" t="str">
        <f>IFERROR(IF(AND(G127="Male",B127="Einliðaleikur"),INDEX(Einl.kk!$A$3:$F$1041,MATCH(Skráningarblað!F127,Einl.kk!$D$3:$D$1041,0),6),IF(AND(G127="Male",B127="Tvíliðaleikur"),INDEX(Tvíl.kk!$A$3:$F$1054,MATCH(Skráningarblað!F127,Tvíl.kk!$D$3:$D$1054,0),6),IF(AND(G127="Male",B127="Tvenndarleikur"),INDEX(Tvennd.kk!$A$3:$F$1025,MATCH(Skráningarblað!F127,Tvennd.kk!$D$3:$D$1025,0),6),IF(AND(G127="Female",B127="Einliðaleikur"),INDEX(Einl.kvk!$A$3:$F$1004,MATCH(Skráningarblað!F127,Einl.kvk!$D$3:$D$1004,0),6),IF(AND(G127="Female",B127="Tvíliðaleikur"),INDEX(Tvíl.kvk!$A$3:$F$1008,MATCH(Skráningarblað!F127,Tvíl.kvk!$D$3:$D$1008,0),6),IF(AND(G127="Female",B127="Tvenndarleikur"),INDEX(Tvennd.kvk!$A$3:$F$1009,MATCH(Skráningarblað!F127,Tvennd.kvk!$D$3:$D$1009,0),6),"")))))),0)</f>
        <v/>
      </c>
      <c r="O127" s="13" t="str">
        <f>IFERROR(IF(F127="","",IF(AND(NOT(B127="Einliðaleikur"),D127=""),"Partner Wanted",INDEX(Leikmannaskrá!$A$2:$D$1171,MATCH(D127,Leikmannaskrá!$A$2:$A$1175,0),2))),"")</f>
        <v/>
      </c>
      <c r="P127" s="13" t="str">
        <f>IFERROR(INDEX(Leikmannaskrá!$A$2:$D$1171,MATCH(D127,Leikmannaskrá!$A$2:$A$1175,0),4),"")</f>
        <v/>
      </c>
      <c r="Q127" s="13" t="str">
        <f>IFERROR(IF(AND(P127="Male",B127="Einliðaleikur"),INDEX(Einl.kk!$A$3:$F$1041,MATCH(Skráningarblað!O127,Einl.kk!$D$3:$D$1041,0),2),IF(AND(P127="Male",B127="Tvíliðaleikur"),INDEX(Tvíl.kk!$A$3:$F$1054,MATCH(Skráningarblað!O127,Tvíl.kk!$D$3:$D$1054,0),2),IF(AND(P127="Male",B127="Tvenndarleikur"),INDEX(Tvennd.kk!$A$3:$F$1025,MATCH(Skráningarblað!O127,Tvennd.kk!$D$3:$D$1025,0),2),IF(AND(P127="Female",B127="Einliðaleikur"),INDEX(Einl.kvk!$A$3:$F$1004,MATCH(Skráningarblað!O127,Einl.kvk!$D$3:$D$1004,0),2),IF(AND(P127="Female",B127="Tvíliðaleikur"),INDEX(Tvíl.kvk!$A$3:$F$1008,MATCH(Skráningarblað!O127,Tvíl.kvk!$D$3:$D$1008,0),2),IF(AND(P127="Female",B127="Tvenndarleikur"),INDEX(Tvennd.kvk!$A$3:$F$1009,MATCH(Skráningarblað!O127,Tvennd.kvk!$D$3:$D$1009,0),2),"")))))),"2. Deild")</f>
        <v/>
      </c>
      <c r="R127" s="13" t="str">
        <f t="shared" si="10"/>
        <v/>
      </c>
      <c r="S127" s="13" t="str">
        <f>IFERROR(IF(AND(P127="Male",B127="Einliðaleikur"),INDEX(Einl.kk!$A$3:$F$1041,MATCH(Skráningarblað!O127,Einl.kk!$D$3:$D$1041,0),6),IF(AND(P127="Male",B127="Tvíliðaleikur"),INDEX(Tvíl.kk!$A$3:$F$1054,MATCH(Skráningarblað!O127,Tvíl.kk!$D$3:$D$1054,0),6),IF(AND(P127="Male",B127="Tvenndarleikur"),INDEX(Tvennd.kk!$A$3:$F$1025,MATCH(Skráningarblað!O127,Tvennd.kk!$D$3:$D$1025,0),6),IF(AND(P127="Female",B127="Einliðaleikur"),INDEX(Einl.kvk!$A$3:$F$1004,MATCH(Skráningarblað!O127,Einl.kvk!$D$3:$D$1004,0),6),IF(AND(P127="Female",B127="Tvíliðaleikur"),INDEX(Tvíl.kvk!$A$3:$F$1008,MATCH(Skráningarblað!O127,Tvíl.kvk!$D$3:$D$1008,0),6),IF(AND(P127="Female",B127="Tvenndarleikur"),INDEX(Tvennd.kvk!$A$3:$F$1009,MATCH(Skráningarblað!O127,Tvennd.kvk!$D$3:$D$1009,0),6),"")))))),0)</f>
        <v/>
      </c>
      <c r="T127" s="13" t="str">
        <f>IFERROR(INDEX(Leikmannaskrá!$A$2:$E$612,MATCH(A127,Leikmannaskrá!$A$2:$A$612,0),5),"")</f>
        <v/>
      </c>
      <c r="U127" s="29" t="str">
        <f t="shared" si="11"/>
        <v/>
      </c>
    </row>
    <row r="128" spans="1:21" x14ac:dyDescent="0.35">
      <c r="A128" s="28"/>
      <c r="B128" s="28"/>
      <c r="C128" s="28"/>
      <c r="D128" s="28"/>
      <c r="E128" s="28"/>
      <c r="F128" s="13" t="str">
        <f>IFERROR(INDEX(Leikmannaskrá!$A$2:$D$1171,MATCH(A128,Leikmannaskrá!$A$2:$A$1175,0),2),"")</f>
        <v/>
      </c>
      <c r="G128" s="13" t="str">
        <f>IFERROR(INDEX(Leikmannaskrá!$A$2:$D$1171,MATCH(A128,Leikmannaskrá!$A$2:$A$1175,0),4),"")</f>
        <v/>
      </c>
      <c r="H128" s="13" t="str">
        <f>IFERROR(INDEX(Leikmannaskrá!$A$2:$D$1171,MATCH(A128,Leikmannaskrá!$A$2:$A$1175,0),3),"")</f>
        <v/>
      </c>
      <c r="I128" s="13" t="str">
        <f>IFERROR(IF(AND(G128="Male",B128="Einliðaleikur"),INDEX(Einl.kk!$A$3:$F$1041,MATCH(Skráningarblað!F128,Einl.kk!$D$3:$D$1041,0),2),IF(AND(G128="Male",B128="Tvíliðaleikur"),INDEX(Tvíl.kk!$A$3:$F$1054,MATCH(Skráningarblað!F128,Tvíl.kk!$D$3:$D$1054,0),2),IF(AND(G128="Male",B128="Tvenndarleikur"),INDEX(Tvennd.kk!$A$3:$F$1025,MATCH(Skráningarblað!F128,Tvennd.kk!$D$3:$D$1025,0),2),IF(AND(G128="Female",B128="Einliðaleikur"),INDEX(Einl.kvk!$A$3:$F$1004,MATCH(Skráningarblað!F128,Einl.kvk!$D$3:$D$1004,0),2),IF(AND(G128="Female",B128="Tvíliðaleikur"),INDEX(Tvíl.kvk!$A$3:$F$1008,MATCH(Skráningarblað!F128,Tvíl.kvk!$D$3:$D$1008,0),2),IF(AND(G128="Female",B128="Tvenndarleikur"),INDEX(Tvennd.kvk!$A$3:$F$1009,MATCH(Skráningarblað!F128,Tvennd.kvk!$D$3:$D$1009,0),2),"")))))),"2. Deild")</f>
        <v/>
      </c>
      <c r="J128" s="13" t="str">
        <f t="shared" si="6"/>
        <v/>
      </c>
      <c r="K128" s="13" t="str">
        <f t="shared" si="7"/>
        <v/>
      </c>
      <c r="L128" s="13">
        <f t="shared" si="8"/>
        <v>0</v>
      </c>
      <c r="M128" s="13" t="str">
        <f t="shared" si="9"/>
        <v xml:space="preserve"> -  </v>
      </c>
      <c r="N128" s="13" t="str">
        <f>IFERROR(IF(AND(G128="Male",B128="Einliðaleikur"),INDEX(Einl.kk!$A$3:$F$1041,MATCH(Skráningarblað!F128,Einl.kk!$D$3:$D$1041,0),6),IF(AND(G128="Male",B128="Tvíliðaleikur"),INDEX(Tvíl.kk!$A$3:$F$1054,MATCH(Skráningarblað!F128,Tvíl.kk!$D$3:$D$1054,0),6),IF(AND(G128="Male",B128="Tvenndarleikur"),INDEX(Tvennd.kk!$A$3:$F$1025,MATCH(Skráningarblað!F128,Tvennd.kk!$D$3:$D$1025,0),6),IF(AND(G128="Female",B128="Einliðaleikur"),INDEX(Einl.kvk!$A$3:$F$1004,MATCH(Skráningarblað!F128,Einl.kvk!$D$3:$D$1004,0),6),IF(AND(G128="Female",B128="Tvíliðaleikur"),INDEX(Tvíl.kvk!$A$3:$F$1008,MATCH(Skráningarblað!F128,Tvíl.kvk!$D$3:$D$1008,0),6),IF(AND(G128="Female",B128="Tvenndarleikur"),INDEX(Tvennd.kvk!$A$3:$F$1009,MATCH(Skráningarblað!F128,Tvennd.kvk!$D$3:$D$1009,0),6),"")))))),0)</f>
        <v/>
      </c>
      <c r="O128" s="13" t="str">
        <f>IFERROR(IF(F128="","",IF(AND(NOT(B128="Einliðaleikur"),D128=""),"Partner Wanted",INDEX(Leikmannaskrá!$A$2:$D$1171,MATCH(D128,Leikmannaskrá!$A$2:$A$1175,0),2))),"")</f>
        <v/>
      </c>
      <c r="P128" s="13" t="str">
        <f>IFERROR(INDEX(Leikmannaskrá!$A$2:$D$1171,MATCH(D128,Leikmannaskrá!$A$2:$A$1175,0),4),"")</f>
        <v/>
      </c>
      <c r="Q128" s="13" t="str">
        <f>IFERROR(IF(AND(P128="Male",B128="Einliðaleikur"),INDEX(Einl.kk!$A$3:$F$1041,MATCH(Skráningarblað!O128,Einl.kk!$D$3:$D$1041,0),2),IF(AND(P128="Male",B128="Tvíliðaleikur"),INDEX(Tvíl.kk!$A$3:$F$1054,MATCH(Skráningarblað!O128,Tvíl.kk!$D$3:$D$1054,0),2),IF(AND(P128="Male",B128="Tvenndarleikur"),INDEX(Tvennd.kk!$A$3:$F$1025,MATCH(Skráningarblað!O128,Tvennd.kk!$D$3:$D$1025,0),2),IF(AND(P128="Female",B128="Einliðaleikur"),INDEX(Einl.kvk!$A$3:$F$1004,MATCH(Skráningarblað!O128,Einl.kvk!$D$3:$D$1004,0),2),IF(AND(P128="Female",B128="Tvíliðaleikur"),INDEX(Tvíl.kvk!$A$3:$F$1008,MATCH(Skráningarblað!O128,Tvíl.kvk!$D$3:$D$1008,0),2),IF(AND(P128="Female",B128="Tvenndarleikur"),INDEX(Tvennd.kvk!$A$3:$F$1009,MATCH(Skráningarblað!O128,Tvennd.kvk!$D$3:$D$1009,0),2),"")))))),"2. Deild")</f>
        <v/>
      </c>
      <c r="R128" s="13" t="str">
        <f t="shared" si="10"/>
        <v/>
      </c>
      <c r="S128" s="13" t="str">
        <f>IFERROR(IF(AND(P128="Male",B128="Einliðaleikur"),INDEX(Einl.kk!$A$3:$F$1041,MATCH(Skráningarblað!O128,Einl.kk!$D$3:$D$1041,0),6),IF(AND(P128="Male",B128="Tvíliðaleikur"),INDEX(Tvíl.kk!$A$3:$F$1054,MATCH(Skráningarblað!O128,Tvíl.kk!$D$3:$D$1054,0),6),IF(AND(P128="Male",B128="Tvenndarleikur"),INDEX(Tvennd.kk!$A$3:$F$1025,MATCH(Skráningarblað!O128,Tvennd.kk!$D$3:$D$1025,0),6),IF(AND(P128="Female",B128="Einliðaleikur"),INDEX(Einl.kvk!$A$3:$F$1004,MATCH(Skráningarblað!O128,Einl.kvk!$D$3:$D$1004,0),6),IF(AND(P128="Female",B128="Tvíliðaleikur"),INDEX(Tvíl.kvk!$A$3:$F$1008,MATCH(Skráningarblað!O128,Tvíl.kvk!$D$3:$D$1008,0),6),IF(AND(P128="Female",B128="Tvenndarleikur"),INDEX(Tvennd.kvk!$A$3:$F$1009,MATCH(Skráningarblað!O128,Tvennd.kvk!$D$3:$D$1009,0),6),"")))))),0)</f>
        <v/>
      </c>
      <c r="T128" s="13" t="str">
        <f>IFERROR(INDEX(Leikmannaskrá!$A$2:$E$612,MATCH(A128,Leikmannaskrá!$A$2:$A$612,0),5),"")</f>
        <v/>
      </c>
      <c r="U128" s="29" t="str">
        <f t="shared" si="11"/>
        <v/>
      </c>
    </row>
    <row r="129" spans="1:21" x14ac:dyDescent="0.35">
      <c r="A129" s="28"/>
      <c r="B129" s="28"/>
      <c r="C129" s="28"/>
      <c r="D129" s="28"/>
      <c r="E129" s="28"/>
      <c r="F129" s="13" t="str">
        <f>IFERROR(INDEX(Leikmannaskrá!$A$2:$D$1171,MATCH(A129,Leikmannaskrá!$A$2:$A$1175,0),2),"")</f>
        <v/>
      </c>
      <c r="G129" s="13" t="str">
        <f>IFERROR(INDEX(Leikmannaskrá!$A$2:$D$1171,MATCH(A129,Leikmannaskrá!$A$2:$A$1175,0),4),"")</f>
        <v/>
      </c>
      <c r="H129" s="13" t="str">
        <f>IFERROR(INDEX(Leikmannaskrá!$A$2:$D$1171,MATCH(A129,Leikmannaskrá!$A$2:$A$1175,0),3),"")</f>
        <v/>
      </c>
      <c r="I129" s="13" t="str">
        <f>IFERROR(IF(AND(G129="Male",B129="Einliðaleikur"),INDEX(Einl.kk!$A$3:$F$1041,MATCH(Skráningarblað!F129,Einl.kk!$D$3:$D$1041,0),2),IF(AND(G129="Male",B129="Tvíliðaleikur"),INDEX(Tvíl.kk!$A$3:$F$1054,MATCH(Skráningarblað!F129,Tvíl.kk!$D$3:$D$1054,0),2),IF(AND(G129="Male",B129="Tvenndarleikur"),INDEX(Tvennd.kk!$A$3:$F$1025,MATCH(Skráningarblað!F129,Tvennd.kk!$D$3:$D$1025,0),2),IF(AND(G129="Female",B129="Einliðaleikur"),INDEX(Einl.kvk!$A$3:$F$1004,MATCH(Skráningarblað!F129,Einl.kvk!$D$3:$D$1004,0),2),IF(AND(G129="Female",B129="Tvíliðaleikur"),INDEX(Tvíl.kvk!$A$3:$F$1008,MATCH(Skráningarblað!F129,Tvíl.kvk!$D$3:$D$1008,0),2),IF(AND(G129="Female",B129="Tvenndarleikur"),INDEX(Tvennd.kvk!$A$3:$F$1009,MATCH(Skráningarblað!F129,Tvennd.kvk!$D$3:$D$1009,0),2),"")))))),"2. Deild")</f>
        <v/>
      </c>
      <c r="J129" s="13" t="str">
        <f t="shared" si="6"/>
        <v/>
      </c>
      <c r="K129" s="13" t="str">
        <f t="shared" si="7"/>
        <v/>
      </c>
      <c r="L129" s="13">
        <f t="shared" si="8"/>
        <v>0</v>
      </c>
      <c r="M129" s="13" t="str">
        <f t="shared" si="9"/>
        <v xml:space="preserve"> -  </v>
      </c>
      <c r="N129" s="13" t="str">
        <f>IFERROR(IF(AND(G129="Male",B129="Einliðaleikur"),INDEX(Einl.kk!$A$3:$F$1041,MATCH(Skráningarblað!F129,Einl.kk!$D$3:$D$1041,0),6),IF(AND(G129="Male",B129="Tvíliðaleikur"),INDEX(Tvíl.kk!$A$3:$F$1054,MATCH(Skráningarblað!F129,Tvíl.kk!$D$3:$D$1054,0),6),IF(AND(G129="Male",B129="Tvenndarleikur"),INDEX(Tvennd.kk!$A$3:$F$1025,MATCH(Skráningarblað!F129,Tvennd.kk!$D$3:$D$1025,0),6),IF(AND(G129="Female",B129="Einliðaleikur"),INDEX(Einl.kvk!$A$3:$F$1004,MATCH(Skráningarblað!F129,Einl.kvk!$D$3:$D$1004,0),6),IF(AND(G129="Female",B129="Tvíliðaleikur"),INDEX(Tvíl.kvk!$A$3:$F$1008,MATCH(Skráningarblað!F129,Tvíl.kvk!$D$3:$D$1008,0),6),IF(AND(G129="Female",B129="Tvenndarleikur"),INDEX(Tvennd.kvk!$A$3:$F$1009,MATCH(Skráningarblað!F129,Tvennd.kvk!$D$3:$D$1009,0),6),"")))))),0)</f>
        <v/>
      </c>
      <c r="O129" s="13" t="str">
        <f>IFERROR(IF(F129="","",IF(AND(NOT(B129="Einliðaleikur"),D129=""),"Partner Wanted",INDEX(Leikmannaskrá!$A$2:$D$1171,MATCH(D129,Leikmannaskrá!$A$2:$A$1175,0),2))),"")</f>
        <v/>
      </c>
      <c r="P129" s="13" t="str">
        <f>IFERROR(INDEX(Leikmannaskrá!$A$2:$D$1171,MATCH(D129,Leikmannaskrá!$A$2:$A$1175,0),4),"")</f>
        <v/>
      </c>
      <c r="Q129" s="13" t="str">
        <f>IFERROR(IF(AND(P129="Male",B129="Einliðaleikur"),INDEX(Einl.kk!$A$3:$F$1041,MATCH(Skráningarblað!O129,Einl.kk!$D$3:$D$1041,0),2),IF(AND(P129="Male",B129="Tvíliðaleikur"),INDEX(Tvíl.kk!$A$3:$F$1054,MATCH(Skráningarblað!O129,Tvíl.kk!$D$3:$D$1054,0),2),IF(AND(P129="Male",B129="Tvenndarleikur"),INDEX(Tvennd.kk!$A$3:$F$1025,MATCH(Skráningarblað!O129,Tvennd.kk!$D$3:$D$1025,0),2),IF(AND(P129="Female",B129="Einliðaleikur"),INDEX(Einl.kvk!$A$3:$F$1004,MATCH(Skráningarblað!O129,Einl.kvk!$D$3:$D$1004,0),2),IF(AND(P129="Female",B129="Tvíliðaleikur"),INDEX(Tvíl.kvk!$A$3:$F$1008,MATCH(Skráningarblað!O129,Tvíl.kvk!$D$3:$D$1008,0),2),IF(AND(P129="Female",B129="Tvenndarleikur"),INDEX(Tvennd.kvk!$A$3:$F$1009,MATCH(Skráningarblað!O129,Tvennd.kvk!$D$3:$D$1009,0),2),"")))))),"2. Deild")</f>
        <v/>
      </c>
      <c r="R129" s="13" t="str">
        <f t="shared" si="10"/>
        <v/>
      </c>
      <c r="S129" s="13" t="str">
        <f>IFERROR(IF(AND(P129="Male",B129="Einliðaleikur"),INDEX(Einl.kk!$A$3:$F$1041,MATCH(Skráningarblað!O129,Einl.kk!$D$3:$D$1041,0),6),IF(AND(P129="Male",B129="Tvíliðaleikur"),INDEX(Tvíl.kk!$A$3:$F$1054,MATCH(Skráningarblað!O129,Tvíl.kk!$D$3:$D$1054,0),6),IF(AND(P129="Male",B129="Tvenndarleikur"),INDEX(Tvennd.kk!$A$3:$F$1025,MATCH(Skráningarblað!O129,Tvennd.kk!$D$3:$D$1025,0),6),IF(AND(P129="Female",B129="Einliðaleikur"),INDEX(Einl.kvk!$A$3:$F$1004,MATCH(Skráningarblað!O129,Einl.kvk!$D$3:$D$1004,0),6),IF(AND(P129="Female",B129="Tvíliðaleikur"),INDEX(Tvíl.kvk!$A$3:$F$1008,MATCH(Skráningarblað!O129,Tvíl.kvk!$D$3:$D$1008,0),6),IF(AND(P129="Female",B129="Tvenndarleikur"),INDEX(Tvennd.kvk!$A$3:$F$1009,MATCH(Skráningarblað!O129,Tvennd.kvk!$D$3:$D$1009,0),6),"")))))),0)</f>
        <v/>
      </c>
      <c r="T129" s="13" t="str">
        <f>IFERROR(INDEX(Leikmannaskrá!$A$2:$E$612,MATCH(A129,Leikmannaskrá!$A$2:$A$612,0),5),"")</f>
        <v/>
      </c>
      <c r="U129" s="29" t="str">
        <f t="shared" si="11"/>
        <v/>
      </c>
    </row>
    <row r="130" spans="1:21" x14ac:dyDescent="0.35">
      <c r="A130" s="28"/>
      <c r="B130" s="28"/>
      <c r="C130" s="28"/>
      <c r="D130" s="28"/>
      <c r="E130" s="28"/>
      <c r="F130" s="13" t="str">
        <f>IFERROR(INDEX(Leikmannaskrá!$A$2:$D$1171,MATCH(A130,Leikmannaskrá!$A$2:$A$1175,0),2),"")</f>
        <v/>
      </c>
      <c r="G130" s="13" t="str">
        <f>IFERROR(INDEX(Leikmannaskrá!$A$2:$D$1171,MATCH(A130,Leikmannaskrá!$A$2:$A$1175,0),4),"")</f>
        <v/>
      </c>
      <c r="H130" s="13" t="str">
        <f>IFERROR(INDEX(Leikmannaskrá!$A$2:$D$1171,MATCH(A130,Leikmannaskrá!$A$2:$A$1175,0),3),"")</f>
        <v/>
      </c>
      <c r="I130" s="13" t="str">
        <f>IFERROR(IF(AND(G130="Male",B130="Einliðaleikur"),INDEX(Einl.kk!$A$3:$F$1041,MATCH(Skráningarblað!F130,Einl.kk!$D$3:$D$1041,0),2),IF(AND(G130="Male",B130="Tvíliðaleikur"),INDEX(Tvíl.kk!$A$3:$F$1054,MATCH(Skráningarblað!F130,Tvíl.kk!$D$3:$D$1054,0),2),IF(AND(G130="Male",B130="Tvenndarleikur"),INDEX(Tvennd.kk!$A$3:$F$1025,MATCH(Skráningarblað!F130,Tvennd.kk!$D$3:$D$1025,0),2),IF(AND(G130="Female",B130="Einliðaleikur"),INDEX(Einl.kvk!$A$3:$F$1004,MATCH(Skráningarblað!F130,Einl.kvk!$D$3:$D$1004,0),2),IF(AND(G130="Female",B130="Tvíliðaleikur"),INDEX(Tvíl.kvk!$A$3:$F$1008,MATCH(Skráningarblað!F130,Tvíl.kvk!$D$3:$D$1008,0),2),IF(AND(G130="Female",B130="Tvenndarleikur"),INDEX(Tvennd.kvk!$A$3:$F$1009,MATCH(Skráningarblað!F130,Tvennd.kvk!$D$3:$D$1009,0)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$1041,MATCH(Skráningarblað!F130,Einl.kk!$D$3:$D$1041,0),6),IF(AND(G130="Male",B130="Tvíliðaleikur"),INDEX(Tvíl.kk!$A$3:$F$1054,MATCH(Skráningarblað!F130,Tvíl.kk!$D$3:$D$1054,0),6),IF(AND(G130="Male",B130="Tvenndarleikur"),INDEX(Tvennd.kk!$A$3:$F$1025,MATCH(Skráningarblað!F130,Tvennd.kk!$D$3:$D$1025,0),6),IF(AND(G130="Female",B130="Einliðaleikur"),INDEX(Einl.kvk!$A$3:$F$1004,MATCH(Skráningarblað!F130,Einl.kvk!$D$3:$D$1004,0),6),IF(AND(G130="Female",B130="Tvíliðaleikur"),INDEX(Tvíl.kvk!$A$3:$F$1008,MATCH(Skráningarblað!F130,Tvíl.kvk!$D$3:$D$1008,0),6),IF(AND(G130="Female",B130="Tvenndarleikur"),INDEX(Tvennd.kvk!$A$3:$F$1009,MATCH(Skráningarblað!F130,Tvennd.kvk!$D$3:$D$1009,0),6),"")))))),0)</f>
        <v/>
      </c>
      <c r="O130" s="13" t="str">
        <f>IFERROR(IF(F130="","",IF(AND(NOT(B130="Einliðaleikur"),D130=""),"Partner Wanted",INDEX(Leikmannaskrá!$A$2:$D$1171,MATCH(D130,Leikmannaskrá!$A$2:$A$1175,0),2))),"")</f>
        <v/>
      </c>
      <c r="P130" s="13" t="str">
        <f>IFERROR(INDEX(Leikmannaskrá!$A$2:$D$1171,MATCH(D130,Leikmannaskrá!$A$2:$A$1175,0),4),"")</f>
        <v/>
      </c>
      <c r="Q130" s="13" t="str">
        <f>IFERROR(IF(AND(P130="Male",B130="Einliðaleikur"),INDEX(Einl.kk!$A$3:$F$1041,MATCH(Skráningarblað!O130,Einl.kk!$D$3:$D$1041,0),2),IF(AND(P130="Male",B130="Tvíliðaleikur"),INDEX(Tvíl.kk!$A$3:$F$1054,MATCH(Skráningarblað!O130,Tvíl.kk!$D$3:$D$1054,0),2),IF(AND(P130="Male",B130="Tvenndarleikur"),INDEX(Tvennd.kk!$A$3:$F$1025,MATCH(Skráningarblað!O130,Tvennd.kk!$D$3:$D$1025,0),2),IF(AND(P130="Female",B130="Einliðaleikur"),INDEX(Einl.kvk!$A$3:$F$1004,MATCH(Skráningarblað!O130,Einl.kvk!$D$3:$D$1004,0),2),IF(AND(P130="Female",B130="Tvíliðaleikur"),INDEX(Tvíl.kvk!$A$3:$F$1008,MATCH(Skráningarblað!O130,Tvíl.kvk!$D$3:$D$1008,0),2),IF(AND(P130="Female",B130="Tvenndarleikur"),INDEX(Tvennd.kvk!$A$3:$F$1009,MATCH(Skráningarblað!O130,Tvennd.kvk!$D$3:$D$1009,0),2),"")))))),"2. Deild")</f>
        <v/>
      </c>
      <c r="R130" s="13" t="str">
        <f t="shared" ref="R130:R193" si="16">IF(Q130="2. Deild",3,IF(Q130="1. Deild",2,IF(Q130="Úrvalsdeild",1,"")))</f>
        <v/>
      </c>
      <c r="S130" s="13" t="str">
        <f>IFERROR(IF(AND(P130="Male",B130="Einliðaleikur"),INDEX(Einl.kk!$A$3:$F$1041,MATCH(Skráningarblað!O130,Einl.kk!$D$3:$D$1041,0),6),IF(AND(P130="Male",B130="Tvíliðaleikur"),INDEX(Tvíl.kk!$A$3:$F$1054,MATCH(Skráningarblað!O130,Tvíl.kk!$D$3:$D$1054,0),6),IF(AND(P130="Male",B130="Tvenndarleikur"),INDEX(Tvennd.kk!$A$3:$F$1025,MATCH(Skráningarblað!O130,Tvennd.kk!$D$3:$D$1025,0),6),IF(AND(P130="Female",B130="Einliðaleikur"),INDEX(Einl.kvk!$A$3:$F$1004,MATCH(Skráningarblað!O130,Einl.kvk!$D$3:$D$1004,0),6),IF(AND(P130="Female",B130="Tvíliðaleikur"),INDEX(Tvíl.kvk!$A$3:$F$1008,MATCH(Skráningarblað!O130,Tvíl.kvk!$D$3:$D$1008,0),6),IF(AND(P130="Female",B130="Tvenndarleikur"),INDEX(Tvennd.kvk!$A$3:$F$1009,MATCH(Skráningarblað!O130,Tvennd.kvk!$D$3:$D$1009,0),6),"")))))),0)</f>
        <v/>
      </c>
      <c r="T130" s="13" t="str">
        <f>IFERROR(INDEX(Leikmannaskrá!$A$2:$E$612,MATCH(A130,Leikmannaskrá!$A$2:$A$612,0),5),"")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IFERROR(INDEX(Leikmannaskrá!$A$2:$D$1171,MATCH(A131,Leikmannaskrá!$A$2:$A$1175,0),2),"")</f>
        <v/>
      </c>
      <c r="G131" s="13" t="str">
        <f>IFERROR(INDEX(Leikmannaskrá!$A$2:$D$1171,MATCH(A131,Leikmannaskrá!$A$2:$A$1175,0),4),"")</f>
        <v/>
      </c>
      <c r="H131" s="13" t="str">
        <f>IFERROR(INDEX(Leikmannaskrá!$A$2:$D$1171,MATCH(A131,Leikmannaskrá!$A$2:$A$1175,0),3),"")</f>
        <v/>
      </c>
      <c r="I131" s="13" t="str">
        <f>IFERROR(IF(AND(G131="Male",B131="Einliðaleikur"),INDEX(Einl.kk!$A$3:$F$1041,MATCH(Skráningarblað!F131,Einl.kk!$D$3:$D$1041,0),2),IF(AND(G131="Male",B131="Tvíliðaleikur"),INDEX(Tvíl.kk!$A$3:$F$1054,MATCH(Skráningarblað!F131,Tvíl.kk!$D$3:$D$1054,0),2),IF(AND(G131="Male",B131="Tvenndarleikur"),INDEX(Tvennd.kk!$A$3:$F$1025,MATCH(Skráningarblað!F131,Tvennd.kk!$D$3:$D$1025,0),2),IF(AND(G131="Female",B131="Einliðaleikur"),INDEX(Einl.kvk!$A$3:$F$1004,MATCH(Skráningarblað!F131,Einl.kvk!$D$3:$D$1004,0),2),IF(AND(G131="Female",B131="Tvíliðaleikur"),INDEX(Tvíl.kvk!$A$3:$F$1008,MATCH(Skráningarblað!F131,Tvíl.kvk!$D$3:$D$1008,0),2),IF(AND(G131="Female",B131="Tvenndarleikur"),INDEX(Tvennd.kvk!$A$3:$F$1009,MATCH(Skráningarblað!F131,Tvennd.kvk!$D$3:$D$1009,0),2),"")))))),"2. Deild")</f>
        <v/>
      </c>
      <c r="J131" s="13" t="str">
        <f t="shared" si="12"/>
        <v/>
      </c>
      <c r="K131" s="13" t="str">
        <f t="shared" si="13"/>
        <v/>
      </c>
      <c r="L131" s="13">
        <f t="shared" si="14"/>
        <v>0</v>
      </c>
      <c r="M131" s="13" t="str">
        <f t="shared" si="15"/>
        <v xml:space="preserve"> -  </v>
      </c>
      <c r="N131" s="13" t="str">
        <f>IFERROR(IF(AND(G131="Male",B131="Einliðaleikur"),INDEX(Einl.kk!$A$3:$F$1041,MATCH(Skráningarblað!F131,Einl.kk!$D$3:$D$1041,0),6),IF(AND(G131="Male",B131="Tvíliðaleikur"),INDEX(Tvíl.kk!$A$3:$F$1054,MATCH(Skráningarblað!F131,Tvíl.kk!$D$3:$D$1054,0),6),IF(AND(G131="Male",B131="Tvenndarleikur"),INDEX(Tvennd.kk!$A$3:$F$1025,MATCH(Skráningarblað!F131,Tvennd.kk!$D$3:$D$1025,0),6),IF(AND(G131="Female",B131="Einliðaleikur"),INDEX(Einl.kvk!$A$3:$F$1004,MATCH(Skráningarblað!F131,Einl.kvk!$D$3:$D$1004,0),6),IF(AND(G131="Female",B131="Tvíliðaleikur"),INDEX(Tvíl.kvk!$A$3:$F$1008,MATCH(Skráningarblað!F131,Tvíl.kvk!$D$3:$D$1008,0),6),IF(AND(G131="Female",B131="Tvenndarleikur"),INDEX(Tvennd.kvk!$A$3:$F$1009,MATCH(Skráningarblað!F131,Tvennd.kvk!$D$3:$D$1009,0),6),"")))))),0)</f>
        <v/>
      </c>
      <c r="O131" s="13" t="str">
        <f>IFERROR(IF(F131="","",IF(AND(NOT(B131="Einliðaleikur"),D131=""),"Partner Wanted",INDEX(Leikmannaskrá!$A$2:$D$1171,MATCH(D131,Leikmannaskrá!$A$2:$A$1175,0),2))),"")</f>
        <v/>
      </c>
      <c r="P131" s="13" t="str">
        <f>IFERROR(INDEX(Leikmannaskrá!$A$2:$D$1171,MATCH(D131,Leikmannaskrá!$A$2:$A$1175,0),4),"")</f>
        <v/>
      </c>
      <c r="Q131" s="13" t="str">
        <f>IFERROR(IF(AND(P131="Male",B131="Einliðaleikur"),INDEX(Einl.kk!$A$3:$F$1041,MATCH(Skráningarblað!O131,Einl.kk!$D$3:$D$1041,0),2),IF(AND(P131="Male",B131="Tvíliðaleikur"),INDEX(Tvíl.kk!$A$3:$F$1054,MATCH(Skráningarblað!O131,Tvíl.kk!$D$3:$D$1054,0),2),IF(AND(P131="Male",B131="Tvenndarleikur"),INDEX(Tvennd.kk!$A$3:$F$1025,MATCH(Skráningarblað!O131,Tvennd.kk!$D$3:$D$1025,0),2),IF(AND(P131="Female",B131="Einliðaleikur"),INDEX(Einl.kvk!$A$3:$F$1004,MATCH(Skráningarblað!O131,Einl.kvk!$D$3:$D$1004,0),2),IF(AND(P131="Female",B131="Tvíliðaleikur"),INDEX(Tvíl.kvk!$A$3:$F$1008,MATCH(Skráningarblað!O131,Tvíl.kvk!$D$3:$D$1008,0),2),IF(AND(P131="Female",B131="Tvenndarleikur"),INDEX(Tvennd.kvk!$A$3:$F$1009,MATCH(Skráningarblað!O131,Tvennd.kvk!$D$3:$D$1009,0),2),"")))))),"2. Deild")</f>
        <v/>
      </c>
      <c r="R131" s="13" t="str">
        <f t="shared" si="16"/>
        <v/>
      </c>
      <c r="S131" s="13" t="str">
        <f>IFERROR(IF(AND(P131="Male",B131="Einliðaleikur"),INDEX(Einl.kk!$A$3:$F$1041,MATCH(Skráningarblað!O131,Einl.kk!$D$3:$D$1041,0),6),IF(AND(P131="Male",B131="Tvíliðaleikur"),INDEX(Tvíl.kk!$A$3:$F$1054,MATCH(Skráningarblað!O131,Tvíl.kk!$D$3:$D$1054,0),6),IF(AND(P131="Male",B131="Tvenndarleikur"),INDEX(Tvennd.kk!$A$3:$F$1025,MATCH(Skráningarblað!O131,Tvennd.kk!$D$3:$D$1025,0),6),IF(AND(P131="Female",B131="Einliðaleikur"),INDEX(Einl.kvk!$A$3:$F$1004,MATCH(Skráningarblað!O131,Einl.kvk!$D$3:$D$1004,0),6),IF(AND(P131="Female",B131="Tvíliðaleikur"),INDEX(Tvíl.kvk!$A$3:$F$1008,MATCH(Skráningarblað!O131,Tvíl.kvk!$D$3:$D$1008,0),6),IF(AND(P131="Female",B131="Tvenndarleikur"),INDEX(Tvennd.kvk!$A$3:$F$1009,MATCH(Skráningarblað!O131,Tvennd.kvk!$D$3:$D$1009,0),6),"")))))),0)</f>
        <v/>
      </c>
      <c r="T131" s="13" t="str">
        <f>IFERROR(INDEX(Leikmannaskrá!$A$2:$E$612,MATCH(A131,Leikmannaskrá!$A$2:$A$612,0),5),"")</f>
        <v/>
      </c>
      <c r="U131" s="29" t="str">
        <f t="shared" si="17"/>
        <v/>
      </c>
    </row>
    <row r="132" spans="1:21" x14ac:dyDescent="0.35">
      <c r="A132" s="28"/>
      <c r="B132" s="28"/>
      <c r="C132" s="28"/>
      <c r="D132" s="28"/>
      <c r="E132" s="28"/>
      <c r="F132" s="13" t="str">
        <f>IFERROR(INDEX(Leikmannaskrá!$A$2:$D$1171,MATCH(A132,Leikmannaskrá!$A$2:$A$1175,0),2),"")</f>
        <v/>
      </c>
      <c r="G132" s="13" t="str">
        <f>IFERROR(INDEX(Leikmannaskrá!$A$2:$D$1171,MATCH(A132,Leikmannaskrá!$A$2:$A$1175,0),4),"")</f>
        <v/>
      </c>
      <c r="H132" s="13" t="str">
        <f>IFERROR(INDEX(Leikmannaskrá!$A$2:$D$1171,MATCH(A132,Leikmannaskrá!$A$2:$A$1175,0),3),"")</f>
        <v/>
      </c>
      <c r="I132" s="13" t="str">
        <f>IFERROR(IF(AND(G132="Male",B132="Einliðaleikur"),INDEX(Einl.kk!$A$3:$F$1041,MATCH(Skráningarblað!F132,Einl.kk!$D$3:$D$1041,0),2),IF(AND(G132="Male",B132="Tvíliðaleikur"),INDEX(Tvíl.kk!$A$3:$F$1054,MATCH(Skráningarblað!F132,Tvíl.kk!$D$3:$D$1054,0),2),IF(AND(G132="Male",B132="Tvenndarleikur"),INDEX(Tvennd.kk!$A$3:$F$1025,MATCH(Skráningarblað!F132,Tvennd.kk!$D$3:$D$1025,0),2),IF(AND(G132="Female",B132="Einliðaleikur"),INDEX(Einl.kvk!$A$3:$F$1004,MATCH(Skráningarblað!F132,Einl.kvk!$D$3:$D$1004,0),2),IF(AND(G132="Female",B132="Tvíliðaleikur"),INDEX(Tvíl.kvk!$A$3:$F$1008,MATCH(Skráningarblað!F132,Tvíl.kvk!$D$3:$D$1008,0),2),IF(AND(G132="Female",B132="Tvenndarleikur"),INDEX(Tvennd.kvk!$A$3:$F$1009,MATCH(Skráningarblað!F132,Tvennd.kvk!$D$3:$D$1009,0),2),"")))))),"2. Deild")</f>
        <v/>
      </c>
      <c r="J132" s="13" t="str">
        <f t="shared" si="12"/>
        <v/>
      </c>
      <c r="K132" s="13" t="str">
        <f t="shared" si="13"/>
        <v/>
      </c>
      <c r="L132" s="13">
        <f t="shared" si="14"/>
        <v>0</v>
      </c>
      <c r="M132" s="13" t="str">
        <f t="shared" si="15"/>
        <v xml:space="preserve"> -  </v>
      </c>
      <c r="N132" s="13" t="str">
        <f>IFERROR(IF(AND(G132="Male",B132="Einliðaleikur"),INDEX(Einl.kk!$A$3:$F$1041,MATCH(Skráningarblað!F132,Einl.kk!$D$3:$D$1041,0),6),IF(AND(G132="Male",B132="Tvíliðaleikur"),INDEX(Tvíl.kk!$A$3:$F$1054,MATCH(Skráningarblað!F132,Tvíl.kk!$D$3:$D$1054,0),6),IF(AND(G132="Male",B132="Tvenndarleikur"),INDEX(Tvennd.kk!$A$3:$F$1025,MATCH(Skráningarblað!F132,Tvennd.kk!$D$3:$D$1025,0),6),IF(AND(G132="Female",B132="Einliðaleikur"),INDEX(Einl.kvk!$A$3:$F$1004,MATCH(Skráningarblað!F132,Einl.kvk!$D$3:$D$1004,0),6),IF(AND(G132="Female",B132="Tvíliðaleikur"),INDEX(Tvíl.kvk!$A$3:$F$1008,MATCH(Skráningarblað!F132,Tvíl.kvk!$D$3:$D$1008,0),6),IF(AND(G132="Female",B132="Tvenndarleikur"),INDEX(Tvennd.kvk!$A$3:$F$1009,MATCH(Skráningarblað!F132,Tvennd.kvk!$D$3:$D$1009,0),6),"")))))),0)</f>
        <v/>
      </c>
      <c r="O132" s="13" t="str">
        <f>IFERROR(IF(F132="","",IF(AND(NOT(B132="Einliðaleikur"),D132=""),"Partner Wanted",INDEX(Leikmannaskrá!$A$2:$D$1171,MATCH(D132,Leikmannaskrá!$A$2:$A$1175,0),2))),"")</f>
        <v/>
      </c>
      <c r="P132" s="13" t="str">
        <f>IFERROR(INDEX(Leikmannaskrá!$A$2:$D$1171,MATCH(D132,Leikmannaskrá!$A$2:$A$1175,0),4),"")</f>
        <v/>
      </c>
      <c r="Q132" s="13" t="str">
        <f>IFERROR(IF(AND(P132="Male",B132="Einliðaleikur"),INDEX(Einl.kk!$A$3:$F$1041,MATCH(Skráningarblað!O132,Einl.kk!$D$3:$D$1041,0),2),IF(AND(P132="Male",B132="Tvíliðaleikur"),INDEX(Tvíl.kk!$A$3:$F$1054,MATCH(Skráningarblað!O132,Tvíl.kk!$D$3:$D$1054,0),2),IF(AND(P132="Male",B132="Tvenndarleikur"),INDEX(Tvennd.kk!$A$3:$F$1025,MATCH(Skráningarblað!O132,Tvennd.kk!$D$3:$D$1025,0),2),IF(AND(P132="Female",B132="Einliðaleikur"),INDEX(Einl.kvk!$A$3:$F$1004,MATCH(Skráningarblað!O132,Einl.kvk!$D$3:$D$1004,0),2),IF(AND(P132="Female",B132="Tvíliðaleikur"),INDEX(Tvíl.kvk!$A$3:$F$1008,MATCH(Skráningarblað!O132,Tvíl.kvk!$D$3:$D$1008,0),2),IF(AND(P132="Female",B132="Tvenndarleikur"),INDEX(Tvennd.kvk!$A$3:$F$1009,MATCH(Skráningarblað!O132,Tvennd.kvk!$D$3:$D$1009,0),2),"")))))),"2. Deild")</f>
        <v/>
      </c>
      <c r="R132" s="13" t="str">
        <f t="shared" si="16"/>
        <v/>
      </c>
      <c r="S132" s="13" t="str">
        <f>IFERROR(IF(AND(P132="Male",B132="Einliðaleikur"),INDEX(Einl.kk!$A$3:$F$1041,MATCH(Skráningarblað!O132,Einl.kk!$D$3:$D$1041,0),6),IF(AND(P132="Male",B132="Tvíliðaleikur"),INDEX(Tvíl.kk!$A$3:$F$1054,MATCH(Skráningarblað!O132,Tvíl.kk!$D$3:$D$1054,0),6),IF(AND(P132="Male",B132="Tvenndarleikur"),INDEX(Tvennd.kk!$A$3:$F$1025,MATCH(Skráningarblað!O132,Tvennd.kk!$D$3:$D$1025,0),6),IF(AND(P132="Female",B132="Einliðaleikur"),INDEX(Einl.kvk!$A$3:$F$1004,MATCH(Skráningarblað!O132,Einl.kvk!$D$3:$D$1004,0),6),IF(AND(P132="Female",B132="Tvíliðaleikur"),INDEX(Tvíl.kvk!$A$3:$F$1008,MATCH(Skráningarblað!O132,Tvíl.kvk!$D$3:$D$1008,0),6),IF(AND(P132="Female",B132="Tvenndarleikur"),INDEX(Tvennd.kvk!$A$3:$F$1009,MATCH(Skráningarblað!O132,Tvennd.kvk!$D$3:$D$1009,0),6),"")))))),0)</f>
        <v/>
      </c>
      <c r="T132" s="13" t="str">
        <f>IFERROR(INDEX(Leikmannaskrá!$A$2:$E$612,MATCH(A132,Leikmannaskrá!$A$2:$A$612,0),5),"")</f>
        <v/>
      </c>
      <c r="U132" s="29" t="str">
        <f t="shared" si="17"/>
        <v/>
      </c>
    </row>
    <row r="133" spans="1:21" x14ac:dyDescent="0.35">
      <c r="A133" s="28"/>
      <c r="B133" s="28"/>
      <c r="C133" s="28"/>
      <c r="D133" s="28"/>
      <c r="E133" s="28"/>
      <c r="F133" s="13" t="str">
        <f>IFERROR(INDEX(Leikmannaskrá!$A$2:$D$1171,MATCH(A133,Leikmannaskrá!$A$2:$A$1175,0),2),"")</f>
        <v/>
      </c>
      <c r="G133" s="13" t="str">
        <f>IFERROR(INDEX(Leikmannaskrá!$A$2:$D$1171,MATCH(A133,Leikmannaskrá!$A$2:$A$1175,0),4),"")</f>
        <v/>
      </c>
      <c r="H133" s="13" t="str">
        <f>IFERROR(INDEX(Leikmannaskrá!$A$2:$D$1171,MATCH(A133,Leikmannaskrá!$A$2:$A$1175,0),3),"")</f>
        <v/>
      </c>
      <c r="I133" s="13" t="str">
        <f>IFERROR(IF(AND(G133="Male",B133="Einliðaleikur"),INDEX(Einl.kk!$A$3:$F$1041,MATCH(Skráningarblað!F133,Einl.kk!$D$3:$D$1041,0),2),IF(AND(G133="Male",B133="Tvíliðaleikur"),INDEX(Tvíl.kk!$A$3:$F$1054,MATCH(Skráningarblað!F133,Tvíl.kk!$D$3:$D$1054,0),2),IF(AND(G133="Male",B133="Tvenndarleikur"),INDEX(Tvennd.kk!$A$3:$F$1025,MATCH(Skráningarblað!F133,Tvennd.kk!$D$3:$D$1025,0),2),IF(AND(G133="Female",B133="Einliðaleikur"),INDEX(Einl.kvk!$A$3:$F$1004,MATCH(Skráningarblað!F133,Einl.kvk!$D$3:$D$1004,0),2),IF(AND(G133="Female",B133="Tvíliðaleikur"),INDEX(Tvíl.kvk!$A$3:$F$1008,MATCH(Skráningarblað!F133,Tvíl.kvk!$D$3:$D$1008,0),2),IF(AND(G133="Female",B133="Tvenndarleikur"),INDEX(Tvennd.kvk!$A$3:$F$1009,MATCH(Skráningarblað!F133,Tvennd.kvk!$D$3:$D$1009,0),2),"")))))),"2. Deild")</f>
        <v/>
      </c>
      <c r="J133" s="13" t="str">
        <f t="shared" si="12"/>
        <v/>
      </c>
      <c r="K133" s="13" t="str">
        <f t="shared" si="13"/>
        <v/>
      </c>
      <c r="L133" s="13">
        <f t="shared" si="14"/>
        <v>0</v>
      </c>
      <c r="M133" s="13" t="str">
        <f t="shared" si="15"/>
        <v xml:space="preserve"> -  </v>
      </c>
      <c r="N133" s="13" t="str">
        <f>IFERROR(IF(AND(G133="Male",B133="Einliðaleikur"),INDEX(Einl.kk!$A$3:$F$1041,MATCH(Skráningarblað!F133,Einl.kk!$D$3:$D$1041,0),6),IF(AND(G133="Male",B133="Tvíliðaleikur"),INDEX(Tvíl.kk!$A$3:$F$1054,MATCH(Skráningarblað!F133,Tvíl.kk!$D$3:$D$1054,0),6),IF(AND(G133="Male",B133="Tvenndarleikur"),INDEX(Tvennd.kk!$A$3:$F$1025,MATCH(Skráningarblað!F133,Tvennd.kk!$D$3:$D$1025,0),6),IF(AND(G133="Female",B133="Einliðaleikur"),INDEX(Einl.kvk!$A$3:$F$1004,MATCH(Skráningarblað!F133,Einl.kvk!$D$3:$D$1004,0),6),IF(AND(G133="Female",B133="Tvíliðaleikur"),INDEX(Tvíl.kvk!$A$3:$F$1008,MATCH(Skráningarblað!F133,Tvíl.kvk!$D$3:$D$1008,0),6),IF(AND(G133="Female",B133="Tvenndarleikur"),INDEX(Tvennd.kvk!$A$3:$F$1009,MATCH(Skráningarblað!F133,Tvennd.kvk!$D$3:$D$1009,0),6),"")))))),0)</f>
        <v/>
      </c>
      <c r="O133" s="13" t="str">
        <f>IFERROR(IF(F133="","",IF(AND(NOT(B133="Einliðaleikur"),D133=""),"Partner Wanted",INDEX(Leikmannaskrá!$A$2:$D$1171,MATCH(D133,Leikmannaskrá!$A$2:$A$1175,0),2))),"")</f>
        <v/>
      </c>
      <c r="P133" s="13" t="str">
        <f>IFERROR(INDEX(Leikmannaskrá!$A$2:$D$1171,MATCH(D133,Leikmannaskrá!$A$2:$A$1175,0),4),"")</f>
        <v/>
      </c>
      <c r="Q133" s="13" t="str">
        <f>IFERROR(IF(AND(P133="Male",B133="Einliðaleikur"),INDEX(Einl.kk!$A$3:$F$1041,MATCH(Skráningarblað!O133,Einl.kk!$D$3:$D$1041,0),2),IF(AND(P133="Male",B133="Tvíliðaleikur"),INDEX(Tvíl.kk!$A$3:$F$1054,MATCH(Skráningarblað!O133,Tvíl.kk!$D$3:$D$1054,0),2),IF(AND(P133="Male",B133="Tvenndarleikur"),INDEX(Tvennd.kk!$A$3:$F$1025,MATCH(Skráningarblað!O133,Tvennd.kk!$D$3:$D$1025,0),2),IF(AND(P133="Female",B133="Einliðaleikur"),INDEX(Einl.kvk!$A$3:$F$1004,MATCH(Skráningarblað!O133,Einl.kvk!$D$3:$D$1004,0),2),IF(AND(P133="Female",B133="Tvíliðaleikur"),INDEX(Tvíl.kvk!$A$3:$F$1008,MATCH(Skráningarblað!O133,Tvíl.kvk!$D$3:$D$1008,0),2),IF(AND(P133="Female",B133="Tvenndarleikur"),INDEX(Tvennd.kvk!$A$3:$F$1009,MATCH(Skráningarblað!O133,Tvennd.kvk!$D$3:$D$1009,0),2),"")))))),"2. Deild")</f>
        <v/>
      </c>
      <c r="R133" s="13" t="str">
        <f t="shared" si="16"/>
        <v/>
      </c>
      <c r="S133" s="13" t="str">
        <f>IFERROR(IF(AND(P133="Male",B133="Einliðaleikur"),INDEX(Einl.kk!$A$3:$F$1041,MATCH(Skráningarblað!O133,Einl.kk!$D$3:$D$1041,0),6),IF(AND(P133="Male",B133="Tvíliðaleikur"),INDEX(Tvíl.kk!$A$3:$F$1054,MATCH(Skráningarblað!O133,Tvíl.kk!$D$3:$D$1054,0),6),IF(AND(P133="Male",B133="Tvenndarleikur"),INDEX(Tvennd.kk!$A$3:$F$1025,MATCH(Skráningarblað!O133,Tvennd.kk!$D$3:$D$1025,0),6),IF(AND(P133="Female",B133="Einliðaleikur"),INDEX(Einl.kvk!$A$3:$F$1004,MATCH(Skráningarblað!O133,Einl.kvk!$D$3:$D$1004,0),6),IF(AND(P133="Female",B133="Tvíliðaleikur"),INDEX(Tvíl.kvk!$A$3:$F$1008,MATCH(Skráningarblað!O133,Tvíl.kvk!$D$3:$D$1008,0),6),IF(AND(P133="Female",B133="Tvenndarleikur"),INDEX(Tvennd.kvk!$A$3:$F$1009,MATCH(Skráningarblað!O133,Tvennd.kvk!$D$3:$D$1009,0),6),"")))))),0)</f>
        <v/>
      </c>
      <c r="T133" s="13" t="str">
        <f>IFERROR(INDEX(Leikmannaskrá!$A$2:$E$612,MATCH(A133,Leikmannaskrá!$A$2:$A$612,0),5),"")</f>
        <v/>
      </c>
      <c r="U133" s="29" t="str">
        <f t="shared" si="17"/>
        <v/>
      </c>
    </row>
    <row r="134" spans="1:21" x14ac:dyDescent="0.35">
      <c r="A134" s="28"/>
      <c r="B134" s="28"/>
      <c r="C134" s="28"/>
      <c r="D134" s="28"/>
      <c r="E134" s="28"/>
      <c r="F134" s="13" t="str">
        <f>IFERROR(INDEX(Leikmannaskrá!$A$2:$D$1171,MATCH(A134,Leikmannaskrá!$A$2:$A$1175,0),2),"")</f>
        <v/>
      </c>
      <c r="G134" s="13" t="str">
        <f>IFERROR(INDEX(Leikmannaskrá!$A$2:$D$1171,MATCH(A134,Leikmannaskrá!$A$2:$A$1175,0),4),"")</f>
        <v/>
      </c>
      <c r="H134" s="13" t="str">
        <f>IFERROR(INDEX(Leikmannaskrá!$A$2:$D$1171,MATCH(A134,Leikmannaskrá!$A$2:$A$1175,0),3),"")</f>
        <v/>
      </c>
      <c r="I134" s="13" t="str">
        <f>IFERROR(IF(AND(G134="Male",B134="Einliðaleikur"),INDEX(Einl.kk!$A$3:$F$1041,MATCH(Skráningarblað!F134,Einl.kk!$D$3:$D$1041,0),2),IF(AND(G134="Male",B134="Tvíliðaleikur"),INDEX(Tvíl.kk!$A$3:$F$1054,MATCH(Skráningarblað!F134,Tvíl.kk!$D$3:$D$1054,0),2),IF(AND(G134="Male",B134="Tvenndarleikur"),INDEX(Tvennd.kk!$A$3:$F$1025,MATCH(Skráningarblað!F134,Tvennd.kk!$D$3:$D$1025,0),2),IF(AND(G134="Female",B134="Einliðaleikur"),INDEX(Einl.kvk!$A$3:$F$1004,MATCH(Skráningarblað!F134,Einl.kvk!$D$3:$D$1004,0),2),IF(AND(G134="Female",B134="Tvíliðaleikur"),INDEX(Tvíl.kvk!$A$3:$F$1008,MATCH(Skráningarblað!F134,Tvíl.kvk!$D$3:$D$1008,0),2),IF(AND(G134="Female",B134="Tvenndarleikur"),INDEX(Tvennd.kvk!$A$3:$F$1009,MATCH(Skráningarblað!F134,Tvennd.kvk!$D$3:$D$1009,0),2),"")))))),"2. Deild")</f>
        <v/>
      </c>
      <c r="J134" s="13" t="str">
        <f t="shared" si="12"/>
        <v/>
      </c>
      <c r="K134" s="13" t="str">
        <f t="shared" si="13"/>
        <v/>
      </c>
      <c r="L134" s="13">
        <f t="shared" si="14"/>
        <v>0</v>
      </c>
      <c r="M134" s="13" t="str">
        <f t="shared" si="15"/>
        <v xml:space="preserve"> -  </v>
      </c>
      <c r="N134" s="13" t="str">
        <f>IFERROR(IF(AND(G134="Male",B134="Einliðaleikur"),INDEX(Einl.kk!$A$3:$F$1041,MATCH(Skráningarblað!F134,Einl.kk!$D$3:$D$1041,0),6),IF(AND(G134="Male",B134="Tvíliðaleikur"),INDEX(Tvíl.kk!$A$3:$F$1054,MATCH(Skráningarblað!F134,Tvíl.kk!$D$3:$D$1054,0),6),IF(AND(G134="Male",B134="Tvenndarleikur"),INDEX(Tvennd.kk!$A$3:$F$1025,MATCH(Skráningarblað!F134,Tvennd.kk!$D$3:$D$1025,0),6),IF(AND(G134="Female",B134="Einliðaleikur"),INDEX(Einl.kvk!$A$3:$F$1004,MATCH(Skráningarblað!F134,Einl.kvk!$D$3:$D$1004,0),6),IF(AND(G134="Female",B134="Tvíliðaleikur"),INDEX(Tvíl.kvk!$A$3:$F$1008,MATCH(Skráningarblað!F134,Tvíl.kvk!$D$3:$D$1008,0),6),IF(AND(G134="Female",B134="Tvenndarleikur"),INDEX(Tvennd.kvk!$A$3:$F$1009,MATCH(Skráningarblað!F134,Tvennd.kvk!$D$3:$D$1009,0),6),"")))))),0)</f>
        <v/>
      </c>
      <c r="O134" s="13" t="str">
        <f>IFERROR(IF(F134="","",IF(AND(NOT(B134="Einliðaleikur"),D134=""),"Partner Wanted",INDEX(Leikmannaskrá!$A$2:$D$1171,MATCH(D134,Leikmannaskrá!$A$2:$A$1175,0),2))),"")</f>
        <v/>
      </c>
      <c r="P134" s="13" t="str">
        <f>IFERROR(INDEX(Leikmannaskrá!$A$2:$D$1171,MATCH(D134,Leikmannaskrá!$A$2:$A$1175,0),4),"")</f>
        <v/>
      </c>
      <c r="Q134" s="13" t="str">
        <f>IFERROR(IF(AND(P134="Male",B134="Einliðaleikur"),INDEX(Einl.kk!$A$3:$F$1041,MATCH(Skráningarblað!O134,Einl.kk!$D$3:$D$1041,0),2),IF(AND(P134="Male",B134="Tvíliðaleikur"),INDEX(Tvíl.kk!$A$3:$F$1054,MATCH(Skráningarblað!O134,Tvíl.kk!$D$3:$D$1054,0),2),IF(AND(P134="Male",B134="Tvenndarleikur"),INDEX(Tvennd.kk!$A$3:$F$1025,MATCH(Skráningarblað!O134,Tvennd.kk!$D$3:$D$1025,0),2),IF(AND(P134="Female",B134="Einliðaleikur"),INDEX(Einl.kvk!$A$3:$F$1004,MATCH(Skráningarblað!O134,Einl.kvk!$D$3:$D$1004,0),2),IF(AND(P134="Female",B134="Tvíliðaleikur"),INDEX(Tvíl.kvk!$A$3:$F$1008,MATCH(Skráningarblað!O134,Tvíl.kvk!$D$3:$D$1008,0),2),IF(AND(P134="Female",B134="Tvenndarleikur"),INDEX(Tvennd.kvk!$A$3:$F$1009,MATCH(Skráningarblað!O134,Tvennd.kvk!$D$3:$D$1009,0),2),"")))))),"2. Deild")</f>
        <v/>
      </c>
      <c r="R134" s="13" t="str">
        <f t="shared" si="16"/>
        <v/>
      </c>
      <c r="S134" s="13" t="str">
        <f>IFERROR(IF(AND(P134="Male",B134="Einliðaleikur"),INDEX(Einl.kk!$A$3:$F$1041,MATCH(Skráningarblað!O134,Einl.kk!$D$3:$D$1041,0),6),IF(AND(P134="Male",B134="Tvíliðaleikur"),INDEX(Tvíl.kk!$A$3:$F$1054,MATCH(Skráningarblað!O134,Tvíl.kk!$D$3:$D$1054,0),6),IF(AND(P134="Male",B134="Tvenndarleikur"),INDEX(Tvennd.kk!$A$3:$F$1025,MATCH(Skráningarblað!O134,Tvennd.kk!$D$3:$D$1025,0),6),IF(AND(P134="Female",B134="Einliðaleikur"),INDEX(Einl.kvk!$A$3:$F$1004,MATCH(Skráningarblað!O134,Einl.kvk!$D$3:$D$1004,0),6),IF(AND(P134="Female",B134="Tvíliðaleikur"),INDEX(Tvíl.kvk!$A$3:$F$1008,MATCH(Skráningarblað!O134,Tvíl.kvk!$D$3:$D$1008,0),6),IF(AND(P134="Female",B134="Tvenndarleikur"),INDEX(Tvennd.kvk!$A$3:$F$1009,MATCH(Skráningarblað!O134,Tvennd.kvk!$D$3:$D$1009,0),6),"")))))),0)</f>
        <v/>
      </c>
      <c r="T134" s="13" t="str">
        <f>IFERROR(INDEX(Leikmannaskrá!$A$2:$E$612,MATCH(A134,Leikmannaskrá!$A$2:$A$612,0),5),"")</f>
        <v/>
      </c>
      <c r="U134" s="29" t="str">
        <f t="shared" si="17"/>
        <v/>
      </c>
    </row>
    <row r="135" spans="1:21" x14ac:dyDescent="0.35">
      <c r="A135" s="28"/>
      <c r="B135" s="28"/>
      <c r="C135" s="28"/>
      <c r="D135" s="28"/>
      <c r="E135" s="28"/>
      <c r="F135" s="13" t="str">
        <f>IFERROR(INDEX(Leikmannaskrá!$A$2:$D$1171,MATCH(A135,Leikmannaskrá!$A$2:$A$1175,0),2),"")</f>
        <v/>
      </c>
      <c r="G135" s="13" t="str">
        <f>IFERROR(INDEX(Leikmannaskrá!$A$2:$D$1171,MATCH(A135,Leikmannaskrá!$A$2:$A$1175,0),4),"")</f>
        <v/>
      </c>
      <c r="H135" s="13" t="str">
        <f>IFERROR(INDEX(Leikmannaskrá!$A$2:$D$1171,MATCH(A135,Leikmannaskrá!$A$2:$A$1175,0),3),"")</f>
        <v/>
      </c>
      <c r="I135" s="13" t="str">
        <f>IFERROR(IF(AND(G135="Male",B135="Einliðaleikur"),INDEX(Einl.kk!$A$3:$F$1041,MATCH(Skráningarblað!F135,Einl.kk!$D$3:$D$1041,0),2),IF(AND(G135="Male",B135="Tvíliðaleikur"),INDEX(Tvíl.kk!$A$3:$F$1054,MATCH(Skráningarblað!F135,Tvíl.kk!$D$3:$D$1054,0),2),IF(AND(G135="Male",B135="Tvenndarleikur"),INDEX(Tvennd.kk!$A$3:$F$1025,MATCH(Skráningarblað!F135,Tvennd.kk!$D$3:$D$1025,0),2),IF(AND(G135="Female",B135="Einliðaleikur"),INDEX(Einl.kvk!$A$3:$F$1004,MATCH(Skráningarblað!F135,Einl.kvk!$D$3:$D$1004,0),2),IF(AND(G135="Female",B135="Tvíliðaleikur"),INDEX(Tvíl.kvk!$A$3:$F$1008,MATCH(Skráningarblað!F135,Tvíl.kvk!$D$3:$D$1008,0),2),IF(AND(G135="Female",B135="Tvenndarleikur"),INDEX(Tvennd.kvk!$A$3:$F$1009,MATCH(Skráningarblað!F135,Tvennd.kvk!$D$3:$D$1009,0),2),"")))))),"2. Deild")</f>
        <v/>
      </c>
      <c r="J135" s="13" t="str">
        <f t="shared" si="12"/>
        <v/>
      </c>
      <c r="K135" s="13" t="str">
        <f t="shared" si="13"/>
        <v/>
      </c>
      <c r="L135" s="13">
        <f t="shared" si="14"/>
        <v>0</v>
      </c>
      <c r="M135" s="13" t="str">
        <f t="shared" si="15"/>
        <v xml:space="preserve"> -  </v>
      </c>
      <c r="N135" s="13" t="str">
        <f>IFERROR(IF(AND(G135="Male",B135="Einliðaleikur"),INDEX(Einl.kk!$A$3:$F$1041,MATCH(Skráningarblað!F135,Einl.kk!$D$3:$D$1041,0),6),IF(AND(G135="Male",B135="Tvíliðaleikur"),INDEX(Tvíl.kk!$A$3:$F$1054,MATCH(Skráningarblað!F135,Tvíl.kk!$D$3:$D$1054,0),6),IF(AND(G135="Male",B135="Tvenndarleikur"),INDEX(Tvennd.kk!$A$3:$F$1025,MATCH(Skráningarblað!F135,Tvennd.kk!$D$3:$D$1025,0),6),IF(AND(G135="Female",B135="Einliðaleikur"),INDEX(Einl.kvk!$A$3:$F$1004,MATCH(Skráningarblað!F135,Einl.kvk!$D$3:$D$1004,0),6),IF(AND(G135="Female",B135="Tvíliðaleikur"),INDEX(Tvíl.kvk!$A$3:$F$1008,MATCH(Skráningarblað!F135,Tvíl.kvk!$D$3:$D$1008,0),6),IF(AND(G135="Female",B135="Tvenndarleikur"),INDEX(Tvennd.kvk!$A$3:$F$1009,MATCH(Skráningarblað!F135,Tvennd.kvk!$D$3:$D$1009,0),6),"")))))),0)</f>
        <v/>
      </c>
      <c r="O135" s="13" t="str">
        <f>IFERROR(IF(F135="","",IF(AND(NOT(B135="Einliðaleikur"),D135=""),"Partner Wanted",INDEX(Leikmannaskrá!$A$2:$D$1171,MATCH(D135,Leikmannaskrá!$A$2:$A$1175,0),2))),"")</f>
        <v/>
      </c>
      <c r="P135" s="13" t="str">
        <f>IFERROR(INDEX(Leikmannaskrá!$A$2:$D$1171,MATCH(D135,Leikmannaskrá!$A$2:$A$1175,0),4),"")</f>
        <v/>
      </c>
      <c r="Q135" s="13" t="str">
        <f>IFERROR(IF(AND(P135="Male",B135="Einliðaleikur"),INDEX(Einl.kk!$A$3:$F$1041,MATCH(Skráningarblað!O135,Einl.kk!$D$3:$D$1041,0),2),IF(AND(P135="Male",B135="Tvíliðaleikur"),INDEX(Tvíl.kk!$A$3:$F$1054,MATCH(Skráningarblað!O135,Tvíl.kk!$D$3:$D$1054,0),2),IF(AND(P135="Male",B135="Tvenndarleikur"),INDEX(Tvennd.kk!$A$3:$F$1025,MATCH(Skráningarblað!O135,Tvennd.kk!$D$3:$D$1025,0),2),IF(AND(P135="Female",B135="Einliðaleikur"),INDEX(Einl.kvk!$A$3:$F$1004,MATCH(Skráningarblað!O135,Einl.kvk!$D$3:$D$1004,0),2),IF(AND(P135="Female",B135="Tvíliðaleikur"),INDEX(Tvíl.kvk!$A$3:$F$1008,MATCH(Skráningarblað!O135,Tvíl.kvk!$D$3:$D$1008,0),2),IF(AND(P135="Female",B135="Tvenndarleikur"),INDEX(Tvennd.kvk!$A$3:$F$1009,MATCH(Skráningarblað!O135,Tvennd.kvk!$D$3:$D$1009,0),2),"")))))),"2. Deild")</f>
        <v/>
      </c>
      <c r="R135" s="13" t="str">
        <f t="shared" si="16"/>
        <v/>
      </c>
      <c r="S135" s="13" t="str">
        <f>IFERROR(IF(AND(P135="Male",B135="Einliðaleikur"),INDEX(Einl.kk!$A$3:$F$1041,MATCH(Skráningarblað!O135,Einl.kk!$D$3:$D$1041,0),6),IF(AND(P135="Male",B135="Tvíliðaleikur"),INDEX(Tvíl.kk!$A$3:$F$1054,MATCH(Skráningarblað!O135,Tvíl.kk!$D$3:$D$1054,0),6),IF(AND(P135="Male",B135="Tvenndarleikur"),INDEX(Tvennd.kk!$A$3:$F$1025,MATCH(Skráningarblað!O135,Tvennd.kk!$D$3:$D$1025,0),6),IF(AND(P135="Female",B135="Einliðaleikur"),INDEX(Einl.kvk!$A$3:$F$1004,MATCH(Skráningarblað!O135,Einl.kvk!$D$3:$D$1004,0),6),IF(AND(P135="Female",B135="Tvíliðaleikur"),INDEX(Tvíl.kvk!$A$3:$F$1008,MATCH(Skráningarblað!O135,Tvíl.kvk!$D$3:$D$1008,0),6),IF(AND(P135="Female",B135="Tvenndarleikur"),INDEX(Tvennd.kvk!$A$3:$F$1009,MATCH(Skráningarblað!O135,Tvennd.kvk!$D$3:$D$1009,0),6),"")))))),0)</f>
        <v/>
      </c>
      <c r="T135" s="13" t="str">
        <f>IFERROR(INDEX(Leikmannaskrá!$A$2:$E$612,MATCH(A135,Leikmannaskrá!$A$2:$A$612,0),5),"")</f>
        <v/>
      </c>
      <c r="U135" s="29" t="str">
        <f t="shared" si="17"/>
        <v/>
      </c>
    </row>
    <row r="136" spans="1:21" x14ac:dyDescent="0.35">
      <c r="A136" s="28"/>
      <c r="B136" s="28"/>
      <c r="C136" s="28"/>
      <c r="D136" s="28"/>
      <c r="E136" s="28"/>
      <c r="F136" s="13" t="str">
        <f>IFERROR(INDEX(Leikmannaskrá!$A$2:$D$1171,MATCH(A136,Leikmannaskrá!$A$2:$A$1175,0),2),"")</f>
        <v/>
      </c>
      <c r="G136" s="13" t="str">
        <f>IFERROR(INDEX(Leikmannaskrá!$A$2:$D$1171,MATCH(A136,Leikmannaskrá!$A$2:$A$1175,0),4),"")</f>
        <v/>
      </c>
      <c r="H136" s="13" t="str">
        <f>IFERROR(INDEX(Leikmannaskrá!$A$2:$D$1171,MATCH(A136,Leikmannaskrá!$A$2:$A$1175,0),3),"")</f>
        <v/>
      </c>
      <c r="I136" s="13" t="str">
        <f>IFERROR(IF(AND(G136="Male",B136="Einliðaleikur"),INDEX(Einl.kk!$A$3:$F$1041,MATCH(Skráningarblað!F136,Einl.kk!$D$3:$D$1041,0),2),IF(AND(G136="Male",B136="Tvíliðaleikur"),INDEX(Tvíl.kk!$A$3:$F$1054,MATCH(Skráningarblað!F136,Tvíl.kk!$D$3:$D$1054,0),2),IF(AND(G136="Male",B136="Tvenndarleikur"),INDEX(Tvennd.kk!$A$3:$F$1025,MATCH(Skráningarblað!F136,Tvennd.kk!$D$3:$D$1025,0),2),IF(AND(G136="Female",B136="Einliðaleikur"),INDEX(Einl.kvk!$A$3:$F$1004,MATCH(Skráningarblað!F136,Einl.kvk!$D$3:$D$1004,0),2),IF(AND(G136="Female",B136="Tvíliðaleikur"),INDEX(Tvíl.kvk!$A$3:$F$1008,MATCH(Skráningarblað!F136,Tvíl.kvk!$D$3:$D$1008,0),2),IF(AND(G136="Female",B136="Tvenndarleikur"),INDEX(Tvennd.kvk!$A$3:$F$1009,MATCH(Skráningarblað!F136,Tvennd.kvk!$D$3:$D$1009,0),2),"")))))),"2. Deild")</f>
        <v/>
      </c>
      <c r="J136" s="13" t="str">
        <f t="shared" si="12"/>
        <v/>
      </c>
      <c r="K136" s="13" t="str">
        <f t="shared" si="13"/>
        <v/>
      </c>
      <c r="L136" s="13">
        <f t="shared" si="14"/>
        <v>0</v>
      </c>
      <c r="M136" s="13" t="str">
        <f t="shared" si="15"/>
        <v xml:space="preserve"> -  </v>
      </c>
      <c r="N136" s="13" t="str">
        <f>IFERROR(IF(AND(G136="Male",B136="Einliðaleikur"),INDEX(Einl.kk!$A$3:$F$1041,MATCH(Skráningarblað!F136,Einl.kk!$D$3:$D$1041,0),6),IF(AND(G136="Male",B136="Tvíliðaleikur"),INDEX(Tvíl.kk!$A$3:$F$1054,MATCH(Skráningarblað!F136,Tvíl.kk!$D$3:$D$1054,0),6),IF(AND(G136="Male",B136="Tvenndarleikur"),INDEX(Tvennd.kk!$A$3:$F$1025,MATCH(Skráningarblað!F136,Tvennd.kk!$D$3:$D$1025,0),6),IF(AND(G136="Female",B136="Einliðaleikur"),INDEX(Einl.kvk!$A$3:$F$1004,MATCH(Skráningarblað!F136,Einl.kvk!$D$3:$D$1004,0),6),IF(AND(G136="Female",B136="Tvíliðaleikur"),INDEX(Tvíl.kvk!$A$3:$F$1008,MATCH(Skráningarblað!F136,Tvíl.kvk!$D$3:$D$1008,0),6),IF(AND(G136="Female",B136="Tvenndarleikur"),INDEX(Tvennd.kvk!$A$3:$F$1009,MATCH(Skráningarblað!F136,Tvennd.kvk!$D$3:$D$1009,0),6),"")))))),0)</f>
        <v/>
      </c>
      <c r="O136" s="13" t="str">
        <f>IFERROR(IF(F136="","",IF(AND(NOT(B136="Einliðaleikur"),D136=""),"Partner Wanted",INDEX(Leikmannaskrá!$A$2:$D$1171,MATCH(D136,Leikmannaskrá!$A$2:$A$1175,0),2))),"")</f>
        <v/>
      </c>
      <c r="P136" s="13" t="str">
        <f>IFERROR(INDEX(Leikmannaskrá!$A$2:$D$1171,MATCH(D136,Leikmannaskrá!$A$2:$A$1175,0),4),"")</f>
        <v/>
      </c>
      <c r="Q136" s="13" t="str">
        <f>IFERROR(IF(AND(P136="Male",B136="Einliðaleikur"),INDEX(Einl.kk!$A$3:$F$1041,MATCH(Skráningarblað!O136,Einl.kk!$D$3:$D$1041,0),2),IF(AND(P136="Male",B136="Tvíliðaleikur"),INDEX(Tvíl.kk!$A$3:$F$1054,MATCH(Skráningarblað!O136,Tvíl.kk!$D$3:$D$1054,0),2),IF(AND(P136="Male",B136="Tvenndarleikur"),INDEX(Tvennd.kk!$A$3:$F$1025,MATCH(Skráningarblað!O136,Tvennd.kk!$D$3:$D$1025,0),2),IF(AND(P136="Female",B136="Einliðaleikur"),INDEX(Einl.kvk!$A$3:$F$1004,MATCH(Skráningarblað!O136,Einl.kvk!$D$3:$D$1004,0),2),IF(AND(P136="Female",B136="Tvíliðaleikur"),INDEX(Tvíl.kvk!$A$3:$F$1008,MATCH(Skráningarblað!O136,Tvíl.kvk!$D$3:$D$1008,0),2),IF(AND(P136="Female",B136="Tvenndarleikur"),INDEX(Tvennd.kvk!$A$3:$F$1009,MATCH(Skráningarblað!O136,Tvennd.kvk!$D$3:$D$1009,0),2),"")))))),"2. Deild")</f>
        <v/>
      </c>
      <c r="R136" s="13" t="str">
        <f t="shared" si="16"/>
        <v/>
      </c>
      <c r="S136" s="13" t="str">
        <f>IFERROR(IF(AND(P136="Male",B136="Einliðaleikur"),INDEX(Einl.kk!$A$3:$F$1041,MATCH(Skráningarblað!O136,Einl.kk!$D$3:$D$1041,0),6),IF(AND(P136="Male",B136="Tvíliðaleikur"),INDEX(Tvíl.kk!$A$3:$F$1054,MATCH(Skráningarblað!O136,Tvíl.kk!$D$3:$D$1054,0),6),IF(AND(P136="Male",B136="Tvenndarleikur"),INDEX(Tvennd.kk!$A$3:$F$1025,MATCH(Skráningarblað!O136,Tvennd.kk!$D$3:$D$1025,0),6),IF(AND(P136="Female",B136="Einliðaleikur"),INDEX(Einl.kvk!$A$3:$F$1004,MATCH(Skráningarblað!O136,Einl.kvk!$D$3:$D$1004,0),6),IF(AND(P136="Female",B136="Tvíliðaleikur"),INDEX(Tvíl.kvk!$A$3:$F$1008,MATCH(Skráningarblað!O136,Tvíl.kvk!$D$3:$D$1008,0),6),IF(AND(P136="Female",B136="Tvenndarleikur"),INDEX(Tvennd.kvk!$A$3:$F$1009,MATCH(Skráningarblað!O136,Tvennd.kvk!$D$3:$D$1009,0),6),"")))))),0)</f>
        <v/>
      </c>
      <c r="T136" s="13" t="str">
        <f>IFERROR(INDEX(Leikmannaskrá!$A$2:$E$612,MATCH(A136,Leikmannaskrá!$A$2:$A$612,0),5),"")</f>
        <v/>
      </c>
      <c r="U136" s="29" t="str">
        <f t="shared" si="17"/>
        <v/>
      </c>
    </row>
    <row r="137" spans="1:21" x14ac:dyDescent="0.35">
      <c r="A137" s="28"/>
      <c r="B137" s="28"/>
      <c r="C137" s="28"/>
      <c r="D137" s="28"/>
      <c r="E137" s="28"/>
      <c r="F137" s="13" t="str">
        <f>IFERROR(INDEX(Leikmannaskrá!$A$2:$D$1171,MATCH(A137,Leikmannaskrá!$A$2:$A$1175,0),2),"")</f>
        <v/>
      </c>
      <c r="G137" s="13" t="str">
        <f>IFERROR(INDEX(Leikmannaskrá!$A$2:$D$1171,MATCH(A137,Leikmannaskrá!$A$2:$A$1175,0),4),"")</f>
        <v/>
      </c>
      <c r="H137" s="13" t="str">
        <f>IFERROR(INDEX(Leikmannaskrá!$A$2:$D$1171,MATCH(A137,Leikmannaskrá!$A$2:$A$1175,0),3),"")</f>
        <v/>
      </c>
      <c r="I137" s="13" t="str">
        <f>IFERROR(IF(AND(G137="Male",B137="Einliðaleikur"),INDEX(Einl.kk!$A$3:$F$1041,MATCH(Skráningarblað!F137,Einl.kk!$D$3:$D$1041,0),2),IF(AND(G137="Male",B137="Tvíliðaleikur"),INDEX(Tvíl.kk!$A$3:$F$1054,MATCH(Skráningarblað!F137,Tvíl.kk!$D$3:$D$1054,0),2),IF(AND(G137="Male",B137="Tvenndarleikur"),INDEX(Tvennd.kk!$A$3:$F$1025,MATCH(Skráningarblað!F137,Tvennd.kk!$D$3:$D$1025,0),2),IF(AND(G137="Female",B137="Einliðaleikur"),INDEX(Einl.kvk!$A$3:$F$1004,MATCH(Skráningarblað!F137,Einl.kvk!$D$3:$D$1004,0),2),IF(AND(G137="Female",B137="Tvíliðaleikur"),INDEX(Tvíl.kvk!$A$3:$F$1008,MATCH(Skráningarblað!F137,Tvíl.kvk!$D$3:$D$1008,0),2),IF(AND(G137="Female",B137="Tvenndarleikur"),INDEX(Tvennd.kvk!$A$3:$F$1009,MATCH(Skráningarblað!F137,Tvennd.kvk!$D$3:$D$1009,0),2),"")))))),"2. Deild")</f>
        <v/>
      </c>
      <c r="J137" s="13" t="str">
        <f t="shared" si="12"/>
        <v/>
      </c>
      <c r="K137" s="13" t="str">
        <f t="shared" si="13"/>
        <v/>
      </c>
      <c r="L137" s="13">
        <f t="shared" si="14"/>
        <v>0</v>
      </c>
      <c r="M137" s="13" t="str">
        <f t="shared" si="15"/>
        <v xml:space="preserve"> -  </v>
      </c>
      <c r="N137" s="13" t="str">
        <f>IFERROR(IF(AND(G137="Male",B137="Einliðaleikur"),INDEX(Einl.kk!$A$3:$F$1041,MATCH(Skráningarblað!F137,Einl.kk!$D$3:$D$1041,0),6),IF(AND(G137="Male",B137="Tvíliðaleikur"),INDEX(Tvíl.kk!$A$3:$F$1054,MATCH(Skráningarblað!F137,Tvíl.kk!$D$3:$D$1054,0),6),IF(AND(G137="Male",B137="Tvenndarleikur"),INDEX(Tvennd.kk!$A$3:$F$1025,MATCH(Skráningarblað!F137,Tvennd.kk!$D$3:$D$1025,0),6),IF(AND(G137="Female",B137="Einliðaleikur"),INDEX(Einl.kvk!$A$3:$F$1004,MATCH(Skráningarblað!F137,Einl.kvk!$D$3:$D$1004,0),6),IF(AND(G137="Female",B137="Tvíliðaleikur"),INDEX(Tvíl.kvk!$A$3:$F$1008,MATCH(Skráningarblað!F137,Tvíl.kvk!$D$3:$D$1008,0),6),IF(AND(G137="Female",B137="Tvenndarleikur"),INDEX(Tvennd.kvk!$A$3:$F$1009,MATCH(Skráningarblað!F137,Tvennd.kvk!$D$3:$D$1009,0),6),"")))))),0)</f>
        <v/>
      </c>
      <c r="O137" s="13" t="str">
        <f>IFERROR(IF(F137="","",IF(AND(NOT(B137="Einliðaleikur"),D137=""),"Partner Wanted",INDEX(Leikmannaskrá!$A$2:$D$1171,MATCH(D137,Leikmannaskrá!$A$2:$A$1175,0),2))),"")</f>
        <v/>
      </c>
      <c r="P137" s="13" t="str">
        <f>IFERROR(INDEX(Leikmannaskrá!$A$2:$D$1171,MATCH(D137,Leikmannaskrá!$A$2:$A$1175,0),4),"")</f>
        <v/>
      </c>
      <c r="Q137" s="13" t="str">
        <f>IFERROR(IF(AND(P137="Male",B137="Einliðaleikur"),INDEX(Einl.kk!$A$3:$F$1041,MATCH(Skráningarblað!O137,Einl.kk!$D$3:$D$1041,0),2),IF(AND(P137="Male",B137="Tvíliðaleikur"),INDEX(Tvíl.kk!$A$3:$F$1054,MATCH(Skráningarblað!O137,Tvíl.kk!$D$3:$D$1054,0),2),IF(AND(P137="Male",B137="Tvenndarleikur"),INDEX(Tvennd.kk!$A$3:$F$1025,MATCH(Skráningarblað!O137,Tvennd.kk!$D$3:$D$1025,0),2),IF(AND(P137="Female",B137="Einliðaleikur"),INDEX(Einl.kvk!$A$3:$F$1004,MATCH(Skráningarblað!O137,Einl.kvk!$D$3:$D$1004,0),2),IF(AND(P137="Female",B137="Tvíliðaleikur"),INDEX(Tvíl.kvk!$A$3:$F$1008,MATCH(Skráningarblað!O137,Tvíl.kvk!$D$3:$D$1008,0),2),IF(AND(P137="Female",B137="Tvenndarleikur"),INDEX(Tvennd.kvk!$A$3:$F$1009,MATCH(Skráningarblað!O137,Tvennd.kvk!$D$3:$D$1009,0),2),"")))))),"2. Deild")</f>
        <v/>
      </c>
      <c r="R137" s="13" t="str">
        <f t="shared" si="16"/>
        <v/>
      </c>
      <c r="S137" s="13" t="str">
        <f>IFERROR(IF(AND(P137="Male",B137="Einliðaleikur"),INDEX(Einl.kk!$A$3:$F$1041,MATCH(Skráningarblað!O137,Einl.kk!$D$3:$D$1041,0),6),IF(AND(P137="Male",B137="Tvíliðaleikur"),INDEX(Tvíl.kk!$A$3:$F$1054,MATCH(Skráningarblað!O137,Tvíl.kk!$D$3:$D$1054,0),6),IF(AND(P137="Male",B137="Tvenndarleikur"),INDEX(Tvennd.kk!$A$3:$F$1025,MATCH(Skráningarblað!O137,Tvennd.kk!$D$3:$D$1025,0),6),IF(AND(P137="Female",B137="Einliðaleikur"),INDEX(Einl.kvk!$A$3:$F$1004,MATCH(Skráningarblað!O137,Einl.kvk!$D$3:$D$1004,0),6),IF(AND(P137="Female",B137="Tvíliðaleikur"),INDEX(Tvíl.kvk!$A$3:$F$1008,MATCH(Skráningarblað!O137,Tvíl.kvk!$D$3:$D$1008,0),6),IF(AND(P137="Female",B137="Tvenndarleikur"),INDEX(Tvennd.kvk!$A$3:$F$1009,MATCH(Skráningarblað!O137,Tvennd.kvk!$D$3:$D$1009,0),6),"")))))),0)</f>
        <v/>
      </c>
      <c r="T137" s="13" t="str">
        <f>IFERROR(INDEX(Leikmannaskrá!$A$2:$E$612,MATCH(A137,Leikmannaskrá!$A$2:$A$612,0),5),"")</f>
        <v/>
      </c>
      <c r="U137" s="29" t="str">
        <f t="shared" si="17"/>
        <v/>
      </c>
    </row>
    <row r="138" spans="1:21" x14ac:dyDescent="0.35">
      <c r="A138" s="28"/>
      <c r="B138" s="28"/>
      <c r="C138" s="28"/>
      <c r="D138" s="28"/>
      <c r="E138" s="28"/>
      <c r="F138" s="13" t="str">
        <f>IFERROR(INDEX(Leikmannaskrá!$A$2:$D$1171,MATCH(A138,Leikmannaskrá!$A$2:$A$1175,0),2),"")</f>
        <v/>
      </c>
      <c r="G138" s="13" t="str">
        <f>IFERROR(INDEX(Leikmannaskrá!$A$2:$D$1171,MATCH(A138,Leikmannaskrá!$A$2:$A$1175,0),4),"")</f>
        <v/>
      </c>
      <c r="H138" s="13" t="str">
        <f>IFERROR(INDEX(Leikmannaskrá!$A$2:$D$1171,MATCH(A138,Leikmannaskrá!$A$2:$A$1175,0),3),"")</f>
        <v/>
      </c>
      <c r="I138" s="13" t="str">
        <f>IFERROR(IF(AND(G138="Male",B138="Einliðaleikur"),INDEX(Einl.kk!$A$3:$F$1041,MATCH(Skráningarblað!F138,Einl.kk!$D$3:$D$1041,0),2),IF(AND(G138="Male",B138="Tvíliðaleikur"),INDEX(Tvíl.kk!$A$3:$F$1054,MATCH(Skráningarblað!F138,Tvíl.kk!$D$3:$D$1054,0),2),IF(AND(G138="Male",B138="Tvenndarleikur"),INDEX(Tvennd.kk!$A$3:$F$1025,MATCH(Skráningarblað!F138,Tvennd.kk!$D$3:$D$1025,0),2),IF(AND(G138="Female",B138="Einliðaleikur"),INDEX(Einl.kvk!$A$3:$F$1004,MATCH(Skráningarblað!F138,Einl.kvk!$D$3:$D$1004,0),2),IF(AND(G138="Female",B138="Tvíliðaleikur"),INDEX(Tvíl.kvk!$A$3:$F$1008,MATCH(Skráningarblað!F138,Tvíl.kvk!$D$3:$D$1008,0),2),IF(AND(G138="Female",B138="Tvenndarleikur"),INDEX(Tvennd.kvk!$A$3:$F$1009,MATCH(Skráningarblað!F138,Tvennd.kvk!$D$3:$D$1009,0),2),"")))))),"2. Deild")</f>
        <v/>
      </c>
      <c r="J138" s="13" t="str">
        <f t="shared" si="12"/>
        <v/>
      </c>
      <c r="K138" s="13" t="str">
        <f t="shared" si="13"/>
        <v/>
      </c>
      <c r="L138" s="13">
        <f t="shared" si="14"/>
        <v>0</v>
      </c>
      <c r="M138" s="13" t="str">
        <f t="shared" si="15"/>
        <v xml:space="preserve"> -  </v>
      </c>
      <c r="N138" s="13" t="str">
        <f>IFERROR(IF(AND(G138="Male",B138="Einliðaleikur"),INDEX(Einl.kk!$A$3:$F$1041,MATCH(Skráningarblað!F138,Einl.kk!$D$3:$D$1041,0),6),IF(AND(G138="Male",B138="Tvíliðaleikur"),INDEX(Tvíl.kk!$A$3:$F$1054,MATCH(Skráningarblað!F138,Tvíl.kk!$D$3:$D$1054,0),6),IF(AND(G138="Male",B138="Tvenndarleikur"),INDEX(Tvennd.kk!$A$3:$F$1025,MATCH(Skráningarblað!F138,Tvennd.kk!$D$3:$D$1025,0),6),IF(AND(G138="Female",B138="Einliðaleikur"),INDEX(Einl.kvk!$A$3:$F$1004,MATCH(Skráningarblað!F138,Einl.kvk!$D$3:$D$1004,0),6),IF(AND(G138="Female",B138="Tvíliðaleikur"),INDEX(Tvíl.kvk!$A$3:$F$1008,MATCH(Skráningarblað!F138,Tvíl.kvk!$D$3:$D$1008,0),6),IF(AND(G138="Female",B138="Tvenndarleikur"),INDEX(Tvennd.kvk!$A$3:$F$1009,MATCH(Skráningarblað!F138,Tvennd.kvk!$D$3:$D$1009,0),6),"")))))),0)</f>
        <v/>
      </c>
      <c r="O138" s="13" t="str">
        <f>IFERROR(IF(F138="","",IF(AND(NOT(B138="Einliðaleikur"),D138=""),"Partner Wanted",INDEX(Leikmannaskrá!$A$2:$D$1171,MATCH(D138,Leikmannaskrá!$A$2:$A$1175,0),2))),"")</f>
        <v/>
      </c>
      <c r="P138" s="13" t="str">
        <f>IFERROR(INDEX(Leikmannaskrá!$A$2:$D$1171,MATCH(D138,Leikmannaskrá!$A$2:$A$1175,0),4),"")</f>
        <v/>
      </c>
      <c r="Q138" s="13" t="str">
        <f>IFERROR(IF(AND(P138="Male",B138="Einliðaleikur"),INDEX(Einl.kk!$A$3:$F$1041,MATCH(Skráningarblað!O138,Einl.kk!$D$3:$D$1041,0),2),IF(AND(P138="Male",B138="Tvíliðaleikur"),INDEX(Tvíl.kk!$A$3:$F$1054,MATCH(Skráningarblað!O138,Tvíl.kk!$D$3:$D$1054,0),2),IF(AND(P138="Male",B138="Tvenndarleikur"),INDEX(Tvennd.kk!$A$3:$F$1025,MATCH(Skráningarblað!O138,Tvennd.kk!$D$3:$D$1025,0),2),IF(AND(P138="Female",B138="Einliðaleikur"),INDEX(Einl.kvk!$A$3:$F$1004,MATCH(Skráningarblað!O138,Einl.kvk!$D$3:$D$1004,0),2),IF(AND(P138="Female",B138="Tvíliðaleikur"),INDEX(Tvíl.kvk!$A$3:$F$1008,MATCH(Skráningarblað!O138,Tvíl.kvk!$D$3:$D$1008,0),2),IF(AND(P138="Female",B138="Tvenndarleikur"),INDEX(Tvennd.kvk!$A$3:$F$1009,MATCH(Skráningarblað!O138,Tvennd.kvk!$D$3:$D$1009,0),2),"")))))),"2. Deild")</f>
        <v/>
      </c>
      <c r="R138" s="13" t="str">
        <f t="shared" si="16"/>
        <v/>
      </c>
      <c r="S138" s="13" t="str">
        <f>IFERROR(IF(AND(P138="Male",B138="Einliðaleikur"),INDEX(Einl.kk!$A$3:$F$1041,MATCH(Skráningarblað!O138,Einl.kk!$D$3:$D$1041,0),6),IF(AND(P138="Male",B138="Tvíliðaleikur"),INDEX(Tvíl.kk!$A$3:$F$1054,MATCH(Skráningarblað!O138,Tvíl.kk!$D$3:$D$1054,0),6),IF(AND(P138="Male",B138="Tvenndarleikur"),INDEX(Tvennd.kk!$A$3:$F$1025,MATCH(Skráningarblað!O138,Tvennd.kk!$D$3:$D$1025,0),6),IF(AND(P138="Female",B138="Einliðaleikur"),INDEX(Einl.kvk!$A$3:$F$1004,MATCH(Skráningarblað!O138,Einl.kvk!$D$3:$D$1004,0),6),IF(AND(P138="Female",B138="Tvíliðaleikur"),INDEX(Tvíl.kvk!$A$3:$F$1008,MATCH(Skráningarblað!O138,Tvíl.kvk!$D$3:$D$1008,0),6),IF(AND(P138="Female",B138="Tvenndarleikur"),INDEX(Tvennd.kvk!$A$3:$F$1009,MATCH(Skráningarblað!O138,Tvennd.kvk!$D$3:$D$1009,0),6),"")))))),0)</f>
        <v/>
      </c>
      <c r="T138" s="13" t="str">
        <f>IFERROR(INDEX(Leikmannaskrá!$A$2:$E$612,MATCH(A138,Leikmannaskrá!$A$2:$A$612,0),5),"")</f>
        <v/>
      </c>
      <c r="U138" s="29" t="str">
        <f t="shared" si="17"/>
        <v/>
      </c>
    </row>
    <row r="139" spans="1:21" x14ac:dyDescent="0.35">
      <c r="A139" s="28"/>
      <c r="B139" s="28"/>
      <c r="C139" s="28"/>
      <c r="D139" s="28"/>
      <c r="E139" s="28"/>
      <c r="F139" s="13" t="str">
        <f>IFERROR(INDEX(Leikmannaskrá!$A$2:$D$1171,MATCH(A139,Leikmannaskrá!$A$2:$A$1175,0),2),"")</f>
        <v/>
      </c>
      <c r="G139" s="13" t="str">
        <f>IFERROR(INDEX(Leikmannaskrá!$A$2:$D$1171,MATCH(A139,Leikmannaskrá!$A$2:$A$1175,0),4),"")</f>
        <v/>
      </c>
      <c r="H139" s="13" t="str">
        <f>IFERROR(INDEX(Leikmannaskrá!$A$2:$D$1171,MATCH(A139,Leikmannaskrá!$A$2:$A$1175,0),3),"")</f>
        <v/>
      </c>
      <c r="I139" s="13" t="str">
        <f>IFERROR(IF(AND(G139="Male",B139="Einliðaleikur"),INDEX(Einl.kk!$A$3:$F$1041,MATCH(Skráningarblað!F139,Einl.kk!$D$3:$D$1041,0),2),IF(AND(G139="Male",B139="Tvíliðaleikur"),INDEX(Tvíl.kk!$A$3:$F$1054,MATCH(Skráningarblað!F139,Tvíl.kk!$D$3:$D$1054,0),2),IF(AND(G139="Male",B139="Tvenndarleikur"),INDEX(Tvennd.kk!$A$3:$F$1025,MATCH(Skráningarblað!F139,Tvennd.kk!$D$3:$D$1025,0),2),IF(AND(G139="Female",B139="Einliðaleikur"),INDEX(Einl.kvk!$A$3:$F$1004,MATCH(Skráningarblað!F139,Einl.kvk!$D$3:$D$1004,0),2),IF(AND(G139="Female",B139="Tvíliðaleikur"),INDEX(Tvíl.kvk!$A$3:$F$1008,MATCH(Skráningarblað!F139,Tvíl.kvk!$D$3:$D$1008,0),2),IF(AND(G139="Female",B139="Tvenndarleikur"),INDEX(Tvennd.kvk!$A$3:$F$1009,MATCH(Skráningarblað!F139,Tvennd.kvk!$D$3:$D$1009,0),2),"")))))),"2. Deild")</f>
        <v/>
      </c>
      <c r="J139" s="13" t="str">
        <f t="shared" si="12"/>
        <v/>
      </c>
      <c r="K139" s="13" t="str">
        <f t="shared" si="13"/>
        <v/>
      </c>
      <c r="L139" s="13">
        <f t="shared" si="14"/>
        <v>0</v>
      </c>
      <c r="M139" s="13" t="str">
        <f t="shared" si="15"/>
        <v xml:space="preserve"> -  </v>
      </c>
      <c r="N139" s="13" t="str">
        <f>IFERROR(IF(AND(G139="Male",B139="Einliðaleikur"),INDEX(Einl.kk!$A$3:$F$1041,MATCH(Skráningarblað!F139,Einl.kk!$D$3:$D$1041,0),6),IF(AND(G139="Male",B139="Tvíliðaleikur"),INDEX(Tvíl.kk!$A$3:$F$1054,MATCH(Skráningarblað!F139,Tvíl.kk!$D$3:$D$1054,0),6),IF(AND(G139="Male",B139="Tvenndarleikur"),INDEX(Tvennd.kk!$A$3:$F$1025,MATCH(Skráningarblað!F139,Tvennd.kk!$D$3:$D$1025,0),6),IF(AND(G139="Female",B139="Einliðaleikur"),INDEX(Einl.kvk!$A$3:$F$1004,MATCH(Skráningarblað!F139,Einl.kvk!$D$3:$D$1004,0),6),IF(AND(G139="Female",B139="Tvíliðaleikur"),INDEX(Tvíl.kvk!$A$3:$F$1008,MATCH(Skráningarblað!F139,Tvíl.kvk!$D$3:$D$1008,0),6),IF(AND(G139="Female",B139="Tvenndarleikur"),INDEX(Tvennd.kvk!$A$3:$F$1009,MATCH(Skráningarblað!F139,Tvennd.kvk!$D$3:$D$1009,0),6),"")))))),0)</f>
        <v/>
      </c>
      <c r="O139" s="13" t="str">
        <f>IFERROR(IF(F139="","",IF(AND(NOT(B139="Einliðaleikur"),D139=""),"Partner Wanted",INDEX(Leikmannaskrá!$A$2:$D$1171,MATCH(D139,Leikmannaskrá!$A$2:$A$1175,0),2))),"")</f>
        <v/>
      </c>
      <c r="P139" s="13" t="str">
        <f>IFERROR(INDEX(Leikmannaskrá!$A$2:$D$1171,MATCH(D139,Leikmannaskrá!$A$2:$A$1175,0),4),"")</f>
        <v/>
      </c>
      <c r="Q139" s="13" t="str">
        <f>IFERROR(IF(AND(P139="Male",B139="Einliðaleikur"),INDEX(Einl.kk!$A$3:$F$1041,MATCH(Skráningarblað!O139,Einl.kk!$D$3:$D$1041,0),2),IF(AND(P139="Male",B139="Tvíliðaleikur"),INDEX(Tvíl.kk!$A$3:$F$1054,MATCH(Skráningarblað!O139,Tvíl.kk!$D$3:$D$1054,0),2),IF(AND(P139="Male",B139="Tvenndarleikur"),INDEX(Tvennd.kk!$A$3:$F$1025,MATCH(Skráningarblað!O139,Tvennd.kk!$D$3:$D$1025,0),2),IF(AND(P139="Female",B139="Einliðaleikur"),INDEX(Einl.kvk!$A$3:$F$1004,MATCH(Skráningarblað!O139,Einl.kvk!$D$3:$D$1004,0),2),IF(AND(P139="Female",B139="Tvíliðaleikur"),INDEX(Tvíl.kvk!$A$3:$F$1008,MATCH(Skráningarblað!O139,Tvíl.kvk!$D$3:$D$1008,0),2),IF(AND(P139="Female",B139="Tvenndarleikur"),INDEX(Tvennd.kvk!$A$3:$F$1009,MATCH(Skráningarblað!O139,Tvennd.kvk!$D$3:$D$1009,0),2),"")))))),"2. Deild")</f>
        <v/>
      </c>
      <c r="R139" s="13" t="str">
        <f t="shared" si="16"/>
        <v/>
      </c>
      <c r="S139" s="13" t="str">
        <f>IFERROR(IF(AND(P139="Male",B139="Einliðaleikur"),INDEX(Einl.kk!$A$3:$F$1041,MATCH(Skráningarblað!O139,Einl.kk!$D$3:$D$1041,0),6),IF(AND(P139="Male",B139="Tvíliðaleikur"),INDEX(Tvíl.kk!$A$3:$F$1054,MATCH(Skráningarblað!O139,Tvíl.kk!$D$3:$D$1054,0),6),IF(AND(P139="Male",B139="Tvenndarleikur"),INDEX(Tvennd.kk!$A$3:$F$1025,MATCH(Skráningarblað!O139,Tvennd.kk!$D$3:$D$1025,0),6),IF(AND(P139="Female",B139="Einliðaleikur"),INDEX(Einl.kvk!$A$3:$F$1004,MATCH(Skráningarblað!O139,Einl.kvk!$D$3:$D$1004,0),6),IF(AND(P139="Female",B139="Tvíliðaleikur"),INDEX(Tvíl.kvk!$A$3:$F$1008,MATCH(Skráningarblað!O139,Tvíl.kvk!$D$3:$D$1008,0),6),IF(AND(P139="Female",B139="Tvenndarleikur"),INDEX(Tvennd.kvk!$A$3:$F$1009,MATCH(Skráningarblað!O139,Tvennd.kvk!$D$3:$D$1009,0),6),"")))))),0)</f>
        <v/>
      </c>
      <c r="T139" s="13" t="str">
        <f>IFERROR(INDEX(Leikmannaskrá!$A$2:$E$612,MATCH(A139,Leikmannaskrá!$A$2:$A$612,0),5),"")</f>
        <v/>
      </c>
      <c r="U139" s="29" t="str">
        <f t="shared" si="17"/>
        <v/>
      </c>
    </row>
    <row r="140" spans="1:21" x14ac:dyDescent="0.35">
      <c r="A140" s="28"/>
      <c r="B140" s="28"/>
      <c r="C140" s="28"/>
      <c r="D140" s="28"/>
      <c r="E140" s="28"/>
      <c r="F140" s="13" t="str">
        <f>IFERROR(INDEX(Leikmannaskrá!$A$2:$D$1171,MATCH(A140,Leikmannaskrá!$A$2:$A$1175,0),2),"")</f>
        <v/>
      </c>
      <c r="G140" s="13" t="str">
        <f>IFERROR(INDEX(Leikmannaskrá!$A$2:$D$1171,MATCH(A140,Leikmannaskrá!$A$2:$A$1175,0),4),"")</f>
        <v/>
      </c>
      <c r="H140" s="13" t="str">
        <f>IFERROR(INDEX(Leikmannaskrá!$A$2:$D$1171,MATCH(A140,Leikmannaskrá!$A$2:$A$1175,0),3),"")</f>
        <v/>
      </c>
      <c r="I140" s="13" t="str">
        <f>IFERROR(IF(AND(G140="Male",B140="Einliðaleikur"),INDEX(Einl.kk!$A$3:$F$1041,MATCH(Skráningarblað!F140,Einl.kk!$D$3:$D$1041,0),2),IF(AND(G140="Male",B140="Tvíliðaleikur"),INDEX(Tvíl.kk!$A$3:$F$1054,MATCH(Skráningarblað!F140,Tvíl.kk!$D$3:$D$1054,0),2),IF(AND(G140="Male",B140="Tvenndarleikur"),INDEX(Tvennd.kk!$A$3:$F$1025,MATCH(Skráningarblað!F140,Tvennd.kk!$D$3:$D$1025,0),2),IF(AND(G140="Female",B140="Einliðaleikur"),INDEX(Einl.kvk!$A$3:$F$1004,MATCH(Skráningarblað!F140,Einl.kvk!$D$3:$D$1004,0),2),IF(AND(G140="Female",B140="Tvíliðaleikur"),INDEX(Tvíl.kvk!$A$3:$F$1008,MATCH(Skráningarblað!F140,Tvíl.kvk!$D$3:$D$1008,0),2),IF(AND(G140="Female",B140="Tvenndarleikur"),INDEX(Tvennd.kvk!$A$3:$F$1009,MATCH(Skráningarblað!F140,Tvennd.kvk!$D$3:$D$1009,0),2),"")))))),"2. Deild")</f>
        <v/>
      </c>
      <c r="J140" s="13" t="str">
        <f t="shared" si="12"/>
        <v/>
      </c>
      <c r="K140" s="13" t="str">
        <f t="shared" si="13"/>
        <v/>
      </c>
      <c r="L140" s="13">
        <f t="shared" si="14"/>
        <v>0</v>
      </c>
      <c r="M140" s="13" t="str">
        <f t="shared" si="15"/>
        <v xml:space="preserve"> -  </v>
      </c>
      <c r="N140" s="13" t="str">
        <f>IFERROR(IF(AND(G140="Male",B140="Einliðaleikur"),INDEX(Einl.kk!$A$3:$F$1041,MATCH(Skráningarblað!F140,Einl.kk!$D$3:$D$1041,0),6),IF(AND(G140="Male",B140="Tvíliðaleikur"),INDEX(Tvíl.kk!$A$3:$F$1054,MATCH(Skráningarblað!F140,Tvíl.kk!$D$3:$D$1054,0),6),IF(AND(G140="Male",B140="Tvenndarleikur"),INDEX(Tvennd.kk!$A$3:$F$1025,MATCH(Skráningarblað!F140,Tvennd.kk!$D$3:$D$1025,0),6),IF(AND(G140="Female",B140="Einliðaleikur"),INDEX(Einl.kvk!$A$3:$F$1004,MATCH(Skráningarblað!F140,Einl.kvk!$D$3:$D$1004,0),6),IF(AND(G140="Female",B140="Tvíliðaleikur"),INDEX(Tvíl.kvk!$A$3:$F$1008,MATCH(Skráningarblað!F140,Tvíl.kvk!$D$3:$D$1008,0),6),IF(AND(G140="Female",B140="Tvenndarleikur"),INDEX(Tvennd.kvk!$A$3:$F$1009,MATCH(Skráningarblað!F140,Tvennd.kvk!$D$3:$D$1009,0),6),"")))))),0)</f>
        <v/>
      </c>
      <c r="O140" s="13" t="str">
        <f>IFERROR(IF(F140="","",IF(AND(NOT(B140="Einliðaleikur"),D140=""),"Partner Wanted",INDEX(Leikmannaskrá!$A$2:$D$1171,MATCH(D140,Leikmannaskrá!$A$2:$A$1175,0),2))),"")</f>
        <v/>
      </c>
      <c r="P140" s="13" t="str">
        <f>IFERROR(INDEX(Leikmannaskrá!$A$2:$D$1171,MATCH(D140,Leikmannaskrá!$A$2:$A$1175,0),4),"")</f>
        <v/>
      </c>
      <c r="Q140" s="13" t="str">
        <f>IFERROR(IF(AND(P140="Male",B140="Einliðaleikur"),INDEX(Einl.kk!$A$3:$F$1041,MATCH(Skráningarblað!O140,Einl.kk!$D$3:$D$1041,0),2),IF(AND(P140="Male",B140="Tvíliðaleikur"),INDEX(Tvíl.kk!$A$3:$F$1054,MATCH(Skráningarblað!O140,Tvíl.kk!$D$3:$D$1054,0),2),IF(AND(P140="Male",B140="Tvenndarleikur"),INDEX(Tvennd.kk!$A$3:$F$1025,MATCH(Skráningarblað!O140,Tvennd.kk!$D$3:$D$1025,0),2),IF(AND(P140="Female",B140="Einliðaleikur"),INDEX(Einl.kvk!$A$3:$F$1004,MATCH(Skráningarblað!O140,Einl.kvk!$D$3:$D$1004,0),2),IF(AND(P140="Female",B140="Tvíliðaleikur"),INDEX(Tvíl.kvk!$A$3:$F$1008,MATCH(Skráningarblað!O140,Tvíl.kvk!$D$3:$D$1008,0),2),IF(AND(P140="Female",B140="Tvenndarleikur"),INDEX(Tvennd.kvk!$A$3:$F$1009,MATCH(Skráningarblað!O140,Tvennd.kvk!$D$3:$D$1009,0),2),"")))))),"2. Deild")</f>
        <v/>
      </c>
      <c r="R140" s="13" t="str">
        <f t="shared" si="16"/>
        <v/>
      </c>
      <c r="S140" s="13" t="str">
        <f>IFERROR(IF(AND(P140="Male",B140="Einliðaleikur"),INDEX(Einl.kk!$A$3:$F$1041,MATCH(Skráningarblað!O140,Einl.kk!$D$3:$D$1041,0),6),IF(AND(P140="Male",B140="Tvíliðaleikur"),INDEX(Tvíl.kk!$A$3:$F$1054,MATCH(Skráningarblað!O140,Tvíl.kk!$D$3:$D$1054,0),6),IF(AND(P140="Male",B140="Tvenndarleikur"),INDEX(Tvennd.kk!$A$3:$F$1025,MATCH(Skráningarblað!O140,Tvennd.kk!$D$3:$D$1025,0),6),IF(AND(P140="Female",B140="Einliðaleikur"),INDEX(Einl.kvk!$A$3:$F$1004,MATCH(Skráningarblað!O140,Einl.kvk!$D$3:$D$1004,0),6),IF(AND(P140="Female",B140="Tvíliðaleikur"),INDEX(Tvíl.kvk!$A$3:$F$1008,MATCH(Skráningarblað!O140,Tvíl.kvk!$D$3:$D$1008,0),6),IF(AND(P140="Female",B140="Tvenndarleikur"),INDEX(Tvennd.kvk!$A$3:$F$1009,MATCH(Skráningarblað!O140,Tvennd.kvk!$D$3:$D$1009,0),6),"")))))),0)</f>
        <v/>
      </c>
      <c r="T140" s="13" t="str">
        <f>IFERROR(INDEX(Leikmannaskrá!$A$2:$E$612,MATCH(A140,Leikmannaskrá!$A$2:$A$612,0),5),"")</f>
        <v/>
      </c>
      <c r="U140" s="29" t="str">
        <f t="shared" si="17"/>
        <v/>
      </c>
    </row>
    <row r="141" spans="1:21" x14ac:dyDescent="0.35">
      <c r="A141" s="28"/>
      <c r="B141" s="28"/>
      <c r="C141" s="28"/>
      <c r="D141" s="28"/>
      <c r="E141" s="28"/>
      <c r="F141" s="13" t="str">
        <f>IFERROR(INDEX(Leikmannaskrá!$A$2:$D$1171,MATCH(A141,Leikmannaskrá!$A$2:$A$1175,0),2),"")</f>
        <v/>
      </c>
      <c r="G141" s="13" t="str">
        <f>IFERROR(INDEX(Leikmannaskrá!$A$2:$D$1171,MATCH(A141,Leikmannaskrá!$A$2:$A$1175,0),4),"")</f>
        <v/>
      </c>
      <c r="H141" s="13" t="str">
        <f>IFERROR(INDEX(Leikmannaskrá!$A$2:$D$1171,MATCH(A141,Leikmannaskrá!$A$2:$A$1175,0),3),"")</f>
        <v/>
      </c>
      <c r="I141" s="13" t="str">
        <f>IFERROR(IF(AND(G141="Male",B141="Einliðaleikur"),INDEX(Einl.kk!$A$3:$F$1041,MATCH(Skráningarblað!F141,Einl.kk!$D$3:$D$1041,0),2),IF(AND(G141="Male",B141="Tvíliðaleikur"),INDEX(Tvíl.kk!$A$3:$F$1054,MATCH(Skráningarblað!F141,Tvíl.kk!$D$3:$D$1054,0),2),IF(AND(G141="Male",B141="Tvenndarleikur"),INDEX(Tvennd.kk!$A$3:$F$1025,MATCH(Skráningarblað!F141,Tvennd.kk!$D$3:$D$1025,0),2),IF(AND(G141="Female",B141="Einliðaleikur"),INDEX(Einl.kvk!$A$3:$F$1004,MATCH(Skráningarblað!F141,Einl.kvk!$D$3:$D$1004,0),2),IF(AND(G141="Female",B141="Tvíliðaleikur"),INDEX(Tvíl.kvk!$A$3:$F$1008,MATCH(Skráningarblað!F141,Tvíl.kvk!$D$3:$D$1008,0),2),IF(AND(G141="Female",B141="Tvenndarleikur"),INDEX(Tvennd.kvk!$A$3:$F$1009,MATCH(Skráningarblað!F141,Tvennd.kvk!$D$3:$D$1009,0),2),"")))))),"2. Deild")</f>
        <v/>
      </c>
      <c r="J141" s="13" t="str">
        <f t="shared" si="12"/>
        <v/>
      </c>
      <c r="K141" s="13" t="str">
        <f t="shared" si="13"/>
        <v/>
      </c>
      <c r="L141" s="13">
        <f t="shared" si="14"/>
        <v>0</v>
      </c>
      <c r="M141" s="13" t="str">
        <f t="shared" si="15"/>
        <v xml:space="preserve"> -  </v>
      </c>
      <c r="N141" s="13" t="str">
        <f>IFERROR(IF(AND(G141="Male",B141="Einliðaleikur"),INDEX(Einl.kk!$A$3:$F$1041,MATCH(Skráningarblað!F141,Einl.kk!$D$3:$D$1041,0),6),IF(AND(G141="Male",B141="Tvíliðaleikur"),INDEX(Tvíl.kk!$A$3:$F$1054,MATCH(Skráningarblað!F141,Tvíl.kk!$D$3:$D$1054,0),6),IF(AND(G141="Male",B141="Tvenndarleikur"),INDEX(Tvennd.kk!$A$3:$F$1025,MATCH(Skráningarblað!F141,Tvennd.kk!$D$3:$D$1025,0),6),IF(AND(G141="Female",B141="Einliðaleikur"),INDEX(Einl.kvk!$A$3:$F$1004,MATCH(Skráningarblað!F141,Einl.kvk!$D$3:$D$1004,0),6),IF(AND(G141="Female",B141="Tvíliðaleikur"),INDEX(Tvíl.kvk!$A$3:$F$1008,MATCH(Skráningarblað!F141,Tvíl.kvk!$D$3:$D$1008,0),6),IF(AND(G141="Female",B141="Tvenndarleikur"),INDEX(Tvennd.kvk!$A$3:$F$1009,MATCH(Skráningarblað!F141,Tvennd.kvk!$D$3:$D$1009,0),6),"")))))),0)</f>
        <v/>
      </c>
      <c r="O141" s="13" t="str">
        <f>IFERROR(IF(F141="","",IF(AND(NOT(B141="Einliðaleikur"),D141=""),"Partner Wanted",INDEX(Leikmannaskrá!$A$2:$D$1171,MATCH(D141,Leikmannaskrá!$A$2:$A$1175,0),2))),"")</f>
        <v/>
      </c>
      <c r="P141" s="13" t="str">
        <f>IFERROR(INDEX(Leikmannaskrá!$A$2:$D$1171,MATCH(D141,Leikmannaskrá!$A$2:$A$1175,0),4),"")</f>
        <v/>
      </c>
      <c r="Q141" s="13" t="str">
        <f>IFERROR(IF(AND(P141="Male",B141="Einliðaleikur"),INDEX(Einl.kk!$A$3:$F$1041,MATCH(Skráningarblað!O141,Einl.kk!$D$3:$D$1041,0),2),IF(AND(P141="Male",B141="Tvíliðaleikur"),INDEX(Tvíl.kk!$A$3:$F$1054,MATCH(Skráningarblað!O141,Tvíl.kk!$D$3:$D$1054,0),2),IF(AND(P141="Male",B141="Tvenndarleikur"),INDEX(Tvennd.kk!$A$3:$F$1025,MATCH(Skráningarblað!O141,Tvennd.kk!$D$3:$D$1025,0),2),IF(AND(P141="Female",B141="Einliðaleikur"),INDEX(Einl.kvk!$A$3:$F$1004,MATCH(Skráningarblað!O141,Einl.kvk!$D$3:$D$1004,0),2),IF(AND(P141="Female",B141="Tvíliðaleikur"),INDEX(Tvíl.kvk!$A$3:$F$1008,MATCH(Skráningarblað!O141,Tvíl.kvk!$D$3:$D$1008,0),2),IF(AND(P141="Female",B141="Tvenndarleikur"),INDEX(Tvennd.kvk!$A$3:$F$1009,MATCH(Skráningarblað!O141,Tvennd.kvk!$D$3:$D$1009,0),2),"")))))),"2. Deild")</f>
        <v/>
      </c>
      <c r="R141" s="13" t="str">
        <f t="shared" si="16"/>
        <v/>
      </c>
      <c r="S141" s="13" t="str">
        <f>IFERROR(IF(AND(P141="Male",B141="Einliðaleikur"),INDEX(Einl.kk!$A$3:$F$1041,MATCH(Skráningarblað!O141,Einl.kk!$D$3:$D$1041,0),6),IF(AND(P141="Male",B141="Tvíliðaleikur"),INDEX(Tvíl.kk!$A$3:$F$1054,MATCH(Skráningarblað!O141,Tvíl.kk!$D$3:$D$1054,0),6),IF(AND(P141="Male",B141="Tvenndarleikur"),INDEX(Tvennd.kk!$A$3:$F$1025,MATCH(Skráningarblað!O141,Tvennd.kk!$D$3:$D$1025,0),6),IF(AND(P141="Female",B141="Einliðaleikur"),INDEX(Einl.kvk!$A$3:$F$1004,MATCH(Skráningarblað!O141,Einl.kvk!$D$3:$D$1004,0),6),IF(AND(P141="Female",B141="Tvíliðaleikur"),INDEX(Tvíl.kvk!$A$3:$F$1008,MATCH(Skráningarblað!O141,Tvíl.kvk!$D$3:$D$1008,0),6),IF(AND(P141="Female",B141="Tvenndarleikur"),INDEX(Tvennd.kvk!$A$3:$F$1009,MATCH(Skráningarblað!O141,Tvennd.kvk!$D$3:$D$1009,0),6),"")))))),0)</f>
        <v/>
      </c>
      <c r="T141" s="13" t="str">
        <f>IFERROR(INDEX(Leikmannaskrá!$A$2:$E$612,MATCH(A141,Leikmannaskrá!$A$2:$A$612,0),5),"")</f>
        <v/>
      </c>
      <c r="U141" s="29" t="str">
        <f t="shared" si="17"/>
        <v/>
      </c>
    </row>
    <row r="142" spans="1:21" x14ac:dyDescent="0.35">
      <c r="A142" s="28"/>
      <c r="B142" s="28"/>
      <c r="C142" s="28"/>
      <c r="D142" s="28"/>
      <c r="E142" s="28"/>
      <c r="F142" s="13" t="str">
        <f>IFERROR(INDEX(Leikmannaskrá!$A$2:$D$1171,MATCH(A142,Leikmannaskrá!$A$2:$A$1175,0),2),"")</f>
        <v/>
      </c>
      <c r="G142" s="13" t="str">
        <f>IFERROR(INDEX(Leikmannaskrá!$A$2:$D$1171,MATCH(A142,Leikmannaskrá!$A$2:$A$1175,0),4),"")</f>
        <v/>
      </c>
      <c r="H142" s="13" t="str">
        <f>IFERROR(INDEX(Leikmannaskrá!$A$2:$D$1171,MATCH(A142,Leikmannaskrá!$A$2:$A$1175,0),3),"")</f>
        <v/>
      </c>
      <c r="I142" s="13" t="str">
        <f>IFERROR(IF(AND(G142="Male",B142="Einliðaleikur"),INDEX(Einl.kk!$A$3:$F$1041,MATCH(Skráningarblað!F142,Einl.kk!$D$3:$D$1041,0),2),IF(AND(G142="Male",B142="Tvíliðaleikur"),INDEX(Tvíl.kk!$A$3:$F$1054,MATCH(Skráningarblað!F142,Tvíl.kk!$D$3:$D$1054,0),2),IF(AND(G142="Male",B142="Tvenndarleikur"),INDEX(Tvennd.kk!$A$3:$F$1025,MATCH(Skráningarblað!F142,Tvennd.kk!$D$3:$D$1025,0),2),IF(AND(G142="Female",B142="Einliðaleikur"),INDEX(Einl.kvk!$A$3:$F$1004,MATCH(Skráningarblað!F142,Einl.kvk!$D$3:$D$1004,0),2),IF(AND(G142="Female",B142="Tvíliðaleikur"),INDEX(Tvíl.kvk!$A$3:$F$1008,MATCH(Skráningarblað!F142,Tvíl.kvk!$D$3:$D$1008,0),2),IF(AND(G142="Female",B142="Tvenndarleikur"),INDEX(Tvennd.kvk!$A$3:$F$1009,MATCH(Skráningarblað!F142,Tvennd.kvk!$D$3:$D$1009,0),2),"")))))),"2. Deild")</f>
        <v/>
      </c>
      <c r="J142" s="13" t="str">
        <f t="shared" si="12"/>
        <v/>
      </c>
      <c r="K142" s="13" t="str">
        <f t="shared" si="13"/>
        <v/>
      </c>
      <c r="L142" s="13">
        <f t="shared" si="14"/>
        <v>0</v>
      </c>
      <c r="M142" s="13" t="str">
        <f t="shared" si="15"/>
        <v xml:space="preserve"> -  </v>
      </c>
      <c r="N142" s="13" t="str">
        <f>IFERROR(IF(AND(G142="Male",B142="Einliðaleikur"),INDEX(Einl.kk!$A$3:$F$1041,MATCH(Skráningarblað!F142,Einl.kk!$D$3:$D$1041,0),6),IF(AND(G142="Male",B142="Tvíliðaleikur"),INDEX(Tvíl.kk!$A$3:$F$1054,MATCH(Skráningarblað!F142,Tvíl.kk!$D$3:$D$1054,0),6),IF(AND(G142="Male",B142="Tvenndarleikur"),INDEX(Tvennd.kk!$A$3:$F$1025,MATCH(Skráningarblað!F142,Tvennd.kk!$D$3:$D$1025,0),6),IF(AND(G142="Female",B142="Einliðaleikur"),INDEX(Einl.kvk!$A$3:$F$1004,MATCH(Skráningarblað!F142,Einl.kvk!$D$3:$D$1004,0),6),IF(AND(G142="Female",B142="Tvíliðaleikur"),INDEX(Tvíl.kvk!$A$3:$F$1008,MATCH(Skráningarblað!F142,Tvíl.kvk!$D$3:$D$1008,0),6),IF(AND(G142="Female",B142="Tvenndarleikur"),INDEX(Tvennd.kvk!$A$3:$F$1009,MATCH(Skráningarblað!F142,Tvennd.kvk!$D$3:$D$1009,0),6),"")))))),0)</f>
        <v/>
      </c>
      <c r="O142" s="13" t="str">
        <f>IFERROR(IF(F142="","",IF(AND(NOT(B142="Einliðaleikur"),D142=""),"Partner Wanted",INDEX(Leikmannaskrá!$A$2:$D$1171,MATCH(D142,Leikmannaskrá!$A$2:$A$1175,0),2))),"")</f>
        <v/>
      </c>
      <c r="P142" s="13" t="str">
        <f>IFERROR(INDEX(Leikmannaskrá!$A$2:$D$1171,MATCH(D142,Leikmannaskrá!$A$2:$A$1175,0),4),"")</f>
        <v/>
      </c>
      <c r="Q142" s="13" t="str">
        <f>IFERROR(IF(AND(P142="Male",B142="Einliðaleikur"),INDEX(Einl.kk!$A$3:$F$1041,MATCH(Skráningarblað!O142,Einl.kk!$D$3:$D$1041,0),2),IF(AND(P142="Male",B142="Tvíliðaleikur"),INDEX(Tvíl.kk!$A$3:$F$1054,MATCH(Skráningarblað!O142,Tvíl.kk!$D$3:$D$1054,0),2),IF(AND(P142="Male",B142="Tvenndarleikur"),INDEX(Tvennd.kk!$A$3:$F$1025,MATCH(Skráningarblað!O142,Tvennd.kk!$D$3:$D$1025,0),2),IF(AND(P142="Female",B142="Einliðaleikur"),INDEX(Einl.kvk!$A$3:$F$1004,MATCH(Skráningarblað!O142,Einl.kvk!$D$3:$D$1004,0),2),IF(AND(P142="Female",B142="Tvíliðaleikur"),INDEX(Tvíl.kvk!$A$3:$F$1008,MATCH(Skráningarblað!O142,Tvíl.kvk!$D$3:$D$1008,0),2),IF(AND(P142="Female",B142="Tvenndarleikur"),INDEX(Tvennd.kvk!$A$3:$F$1009,MATCH(Skráningarblað!O142,Tvennd.kvk!$D$3:$D$1009,0),2),"")))))),"2. Deild")</f>
        <v/>
      </c>
      <c r="R142" s="13" t="str">
        <f t="shared" si="16"/>
        <v/>
      </c>
      <c r="S142" s="13" t="str">
        <f>IFERROR(IF(AND(P142="Male",B142="Einliðaleikur"),INDEX(Einl.kk!$A$3:$F$1041,MATCH(Skráningarblað!O142,Einl.kk!$D$3:$D$1041,0),6),IF(AND(P142="Male",B142="Tvíliðaleikur"),INDEX(Tvíl.kk!$A$3:$F$1054,MATCH(Skráningarblað!O142,Tvíl.kk!$D$3:$D$1054,0),6),IF(AND(P142="Male",B142="Tvenndarleikur"),INDEX(Tvennd.kk!$A$3:$F$1025,MATCH(Skráningarblað!O142,Tvennd.kk!$D$3:$D$1025,0),6),IF(AND(P142="Female",B142="Einliðaleikur"),INDEX(Einl.kvk!$A$3:$F$1004,MATCH(Skráningarblað!O142,Einl.kvk!$D$3:$D$1004,0),6),IF(AND(P142="Female",B142="Tvíliðaleikur"),INDEX(Tvíl.kvk!$A$3:$F$1008,MATCH(Skráningarblað!O142,Tvíl.kvk!$D$3:$D$1008,0),6),IF(AND(P142="Female",B142="Tvenndarleikur"),INDEX(Tvennd.kvk!$A$3:$F$1009,MATCH(Skráningarblað!O142,Tvennd.kvk!$D$3:$D$1009,0),6),"")))))),0)</f>
        <v/>
      </c>
      <c r="T142" s="13" t="str">
        <f>IFERROR(INDEX(Leikmannaskrá!$A$2:$E$612,MATCH(A142,Leikmannaskrá!$A$2:$A$612,0),5),"")</f>
        <v/>
      </c>
      <c r="U142" s="29" t="str">
        <f t="shared" si="17"/>
        <v/>
      </c>
    </row>
    <row r="143" spans="1:21" x14ac:dyDescent="0.35">
      <c r="A143" s="28"/>
      <c r="B143" s="28"/>
      <c r="C143" s="28"/>
      <c r="D143" s="28"/>
      <c r="E143" s="28"/>
      <c r="F143" s="13" t="str">
        <f>IFERROR(INDEX(Leikmannaskrá!$A$2:$D$1171,MATCH(A143,Leikmannaskrá!$A$2:$A$1175,0),2),"")</f>
        <v/>
      </c>
      <c r="G143" s="13" t="str">
        <f>IFERROR(INDEX(Leikmannaskrá!$A$2:$D$1171,MATCH(A143,Leikmannaskrá!$A$2:$A$1175,0),4),"")</f>
        <v/>
      </c>
      <c r="H143" s="13" t="str">
        <f>IFERROR(INDEX(Leikmannaskrá!$A$2:$D$1171,MATCH(A143,Leikmannaskrá!$A$2:$A$1175,0),3),"")</f>
        <v/>
      </c>
      <c r="I143" s="13" t="str">
        <f>IFERROR(IF(AND(G143="Male",B143="Einliðaleikur"),INDEX(Einl.kk!$A$3:$F$1041,MATCH(Skráningarblað!F143,Einl.kk!$D$3:$D$1041,0),2),IF(AND(G143="Male",B143="Tvíliðaleikur"),INDEX(Tvíl.kk!$A$3:$F$1054,MATCH(Skráningarblað!F143,Tvíl.kk!$D$3:$D$1054,0),2),IF(AND(G143="Male",B143="Tvenndarleikur"),INDEX(Tvennd.kk!$A$3:$F$1025,MATCH(Skráningarblað!F143,Tvennd.kk!$D$3:$D$1025,0),2),IF(AND(G143="Female",B143="Einliðaleikur"),INDEX(Einl.kvk!$A$3:$F$1004,MATCH(Skráningarblað!F143,Einl.kvk!$D$3:$D$1004,0),2),IF(AND(G143="Female",B143="Tvíliðaleikur"),INDEX(Tvíl.kvk!$A$3:$F$1008,MATCH(Skráningarblað!F143,Tvíl.kvk!$D$3:$D$1008,0),2),IF(AND(G143="Female",B143="Tvenndarleikur"),INDEX(Tvennd.kvk!$A$3:$F$1009,MATCH(Skráningarblað!F143,Tvennd.kvk!$D$3:$D$1009,0),2),"")))))),"2. Deild")</f>
        <v/>
      </c>
      <c r="J143" s="13" t="str">
        <f t="shared" si="12"/>
        <v/>
      </c>
      <c r="K143" s="13" t="str">
        <f t="shared" si="13"/>
        <v/>
      </c>
      <c r="L143" s="13">
        <f t="shared" si="14"/>
        <v>0</v>
      </c>
      <c r="M143" s="13" t="str">
        <f t="shared" si="15"/>
        <v xml:space="preserve"> -  </v>
      </c>
      <c r="N143" s="13" t="str">
        <f>IFERROR(IF(AND(G143="Male",B143="Einliðaleikur"),INDEX(Einl.kk!$A$3:$F$1041,MATCH(Skráningarblað!F143,Einl.kk!$D$3:$D$1041,0),6),IF(AND(G143="Male",B143="Tvíliðaleikur"),INDEX(Tvíl.kk!$A$3:$F$1054,MATCH(Skráningarblað!F143,Tvíl.kk!$D$3:$D$1054,0),6),IF(AND(G143="Male",B143="Tvenndarleikur"),INDEX(Tvennd.kk!$A$3:$F$1025,MATCH(Skráningarblað!F143,Tvennd.kk!$D$3:$D$1025,0),6),IF(AND(G143="Female",B143="Einliðaleikur"),INDEX(Einl.kvk!$A$3:$F$1004,MATCH(Skráningarblað!F143,Einl.kvk!$D$3:$D$1004,0),6),IF(AND(G143="Female",B143="Tvíliðaleikur"),INDEX(Tvíl.kvk!$A$3:$F$1008,MATCH(Skráningarblað!F143,Tvíl.kvk!$D$3:$D$1008,0),6),IF(AND(G143="Female",B143="Tvenndarleikur"),INDEX(Tvennd.kvk!$A$3:$F$1009,MATCH(Skráningarblað!F143,Tvennd.kvk!$D$3:$D$1009,0),6),"")))))),0)</f>
        <v/>
      </c>
      <c r="O143" s="13" t="str">
        <f>IFERROR(IF(F143="","",IF(AND(NOT(B143="Einliðaleikur"),D143=""),"Partner Wanted",INDEX(Leikmannaskrá!$A$2:$D$1171,MATCH(D143,Leikmannaskrá!$A$2:$A$1175,0),2))),"")</f>
        <v/>
      </c>
      <c r="P143" s="13" t="str">
        <f>IFERROR(INDEX(Leikmannaskrá!$A$2:$D$1171,MATCH(D143,Leikmannaskrá!$A$2:$A$1175,0),4),"")</f>
        <v/>
      </c>
      <c r="Q143" s="13" t="str">
        <f>IFERROR(IF(AND(P143="Male",B143="Einliðaleikur"),INDEX(Einl.kk!$A$3:$F$1041,MATCH(Skráningarblað!O143,Einl.kk!$D$3:$D$1041,0),2),IF(AND(P143="Male",B143="Tvíliðaleikur"),INDEX(Tvíl.kk!$A$3:$F$1054,MATCH(Skráningarblað!O143,Tvíl.kk!$D$3:$D$1054,0),2),IF(AND(P143="Male",B143="Tvenndarleikur"),INDEX(Tvennd.kk!$A$3:$F$1025,MATCH(Skráningarblað!O143,Tvennd.kk!$D$3:$D$1025,0),2),IF(AND(P143="Female",B143="Einliðaleikur"),INDEX(Einl.kvk!$A$3:$F$1004,MATCH(Skráningarblað!O143,Einl.kvk!$D$3:$D$1004,0),2),IF(AND(P143="Female",B143="Tvíliðaleikur"),INDEX(Tvíl.kvk!$A$3:$F$1008,MATCH(Skráningarblað!O143,Tvíl.kvk!$D$3:$D$1008,0),2),IF(AND(P143="Female",B143="Tvenndarleikur"),INDEX(Tvennd.kvk!$A$3:$F$1009,MATCH(Skráningarblað!O143,Tvennd.kvk!$D$3:$D$1009,0),2),"")))))),"2. Deild")</f>
        <v/>
      </c>
      <c r="R143" s="13" t="str">
        <f t="shared" si="16"/>
        <v/>
      </c>
      <c r="S143" s="13" t="str">
        <f>IFERROR(IF(AND(P143="Male",B143="Einliðaleikur"),INDEX(Einl.kk!$A$3:$F$1041,MATCH(Skráningarblað!O143,Einl.kk!$D$3:$D$1041,0),6),IF(AND(P143="Male",B143="Tvíliðaleikur"),INDEX(Tvíl.kk!$A$3:$F$1054,MATCH(Skráningarblað!O143,Tvíl.kk!$D$3:$D$1054,0),6),IF(AND(P143="Male",B143="Tvenndarleikur"),INDEX(Tvennd.kk!$A$3:$F$1025,MATCH(Skráningarblað!O143,Tvennd.kk!$D$3:$D$1025,0),6),IF(AND(P143="Female",B143="Einliðaleikur"),INDEX(Einl.kvk!$A$3:$F$1004,MATCH(Skráningarblað!O143,Einl.kvk!$D$3:$D$1004,0),6),IF(AND(P143="Female",B143="Tvíliðaleikur"),INDEX(Tvíl.kvk!$A$3:$F$1008,MATCH(Skráningarblað!O143,Tvíl.kvk!$D$3:$D$1008,0),6),IF(AND(P143="Female",B143="Tvenndarleikur"),INDEX(Tvennd.kvk!$A$3:$F$1009,MATCH(Skráningarblað!O143,Tvennd.kvk!$D$3:$D$1009,0),6),"")))))),0)</f>
        <v/>
      </c>
      <c r="T143" s="13" t="str">
        <f>IFERROR(INDEX(Leikmannaskrá!$A$2:$E$612,MATCH(A143,Leikmannaskrá!$A$2:$A$612,0),5),"")</f>
        <v/>
      </c>
      <c r="U143" s="29" t="str">
        <f t="shared" si="17"/>
        <v/>
      </c>
    </row>
    <row r="144" spans="1:21" x14ac:dyDescent="0.35">
      <c r="A144" s="28"/>
      <c r="B144" s="28"/>
      <c r="C144" s="28"/>
      <c r="D144" s="28"/>
      <c r="E144" s="28"/>
      <c r="F144" s="13" t="str">
        <f>IFERROR(INDEX(Leikmannaskrá!$A$2:$D$1171,MATCH(A144,Leikmannaskrá!$A$2:$A$1175,0),2),"")</f>
        <v/>
      </c>
      <c r="G144" s="13" t="str">
        <f>IFERROR(INDEX(Leikmannaskrá!$A$2:$D$1171,MATCH(A144,Leikmannaskrá!$A$2:$A$1175,0),4),"")</f>
        <v/>
      </c>
      <c r="H144" s="13" t="str">
        <f>IFERROR(INDEX(Leikmannaskrá!$A$2:$D$1171,MATCH(A144,Leikmannaskrá!$A$2:$A$1175,0),3),"")</f>
        <v/>
      </c>
      <c r="I144" s="13" t="str">
        <f>IFERROR(IF(AND(G144="Male",B144="Einliðaleikur"),INDEX(Einl.kk!$A$3:$F$1041,MATCH(Skráningarblað!F144,Einl.kk!$D$3:$D$1041,0),2),IF(AND(G144="Male",B144="Tvíliðaleikur"),INDEX(Tvíl.kk!$A$3:$F$1054,MATCH(Skráningarblað!F144,Tvíl.kk!$D$3:$D$1054,0),2),IF(AND(G144="Male",B144="Tvenndarleikur"),INDEX(Tvennd.kk!$A$3:$F$1025,MATCH(Skráningarblað!F144,Tvennd.kk!$D$3:$D$1025,0),2),IF(AND(G144="Female",B144="Einliðaleikur"),INDEX(Einl.kvk!$A$3:$F$1004,MATCH(Skráningarblað!F144,Einl.kvk!$D$3:$D$1004,0),2),IF(AND(G144="Female",B144="Tvíliðaleikur"),INDEX(Tvíl.kvk!$A$3:$F$1008,MATCH(Skráningarblað!F144,Tvíl.kvk!$D$3:$D$1008,0),2),IF(AND(G144="Female",B144="Tvenndarleikur"),INDEX(Tvennd.kvk!$A$3:$F$1009,MATCH(Skráningarblað!F144,Tvennd.kvk!$D$3:$D$1009,0),2),"")))))),"2. Deild")</f>
        <v/>
      </c>
      <c r="J144" s="13" t="str">
        <f t="shared" si="12"/>
        <v/>
      </c>
      <c r="K144" s="13" t="str">
        <f t="shared" si="13"/>
        <v/>
      </c>
      <c r="L144" s="13">
        <f t="shared" si="14"/>
        <v>0</v>
      </c>
      <c r="M144" s="13" t="str">
        <f t="shared" si="15"/>
        <v xml:space="preserve"> -  </v>
      </c>
      <c r="N144" s="13" t="str">
        <f>IFERROR(IF(AND(G144="Male",B144="Einliðaleikur"),INDEX(Einl.kk!$A$3:$F$1041,MATCH(Skráningarblað!F144,Einl.kk!$D$3:$D$1041,0),6),IF(AND(G144="Male",B144="Tvíliðaleikur"),INDEX(Tvíl.kk!$A$3:$F$1054,MATCH(Skráningarblað!F144,Tvíl.kk!$D$3:$D$1054,0),6),IF(AND(G144="Male",B144="Tvenndarleikur"),INDEX(Tvennd.kk!$A$3:$F$1025,MATCH(Skráningarblað!F144,Tvennd.kk!$D$3:$D$1025,0),6),IF(AND(G144="Female",B144="Einliðaleikur"),INDEX(Einl.kvk!$A$3:$F$1004,MATCH(Skráningarblað!F144,Einl.kvk!$D$3:$D$1004,0),6),IF(AND(G144="Female",B144="Tvíliðaleikur"),INDEX(Tvíl.kvk!$A$3:$F$1008,MATCH(Skráningarblað!F144,Tvíl.kvk!$D$3:$D$1008,0),6),IF(AND(G144="Female",B144="Tvenndarleikur"),INDEX(Tvennd.kvk!$A$3:$F$1009,MATCH(Skráningarblað!F144,Tvennd.kvk!$D$3:$D$1009,0),6),"")))))),0)</f>
        <v/>
      </c>
      <c r="O144" s="13" t="str">
        <f>IFERROR(IF(F144="","",IF(AND(NOT(B144="Einliðaleikur"),D144=""),"Partner Wanted",INDEX(Leikmannaskrá!$A$2:$D$1171,MATCH(D144,Leikmannaskrá!$A$2:$A$1175,0),2))),"")</f>
        <v/>
      </c>
      <c r="P144" s="13" t="str">
        <f>IFERROR(INDEX(Leikmannaskrá!$A$2:$D$1171,MATCH(D144,Leikmannaskrá!$A$2:$A$1175,0),4),"")</f>
        <v/>
      </c>
      <c r="Q144" s="13" t="str">
        <f>IFERROR(IF(AND(P144="Male",B144="Einliðaleikur"),INDEX(Einl.kk!$A$3:$F$1041,MATCH(Skráningarblað!O144,Einl.kk!$D$3:$D$1041,0),2),IF(AND(P144="Male",B144="Tvíliðaleikur"),INDEX(Tvíl.kk!$A$3:$F$1054,MATCH(Skráningarblað!O144,Tvíl.kk!$D$3:$D$1054,0),2),IF(AND(P144="Male",B144="Tvenndarleikur"),INDEX(Tvennd.kk!$A$3:$F$1025,MATCH(Skráningarblað!O144,Tvennd.kk!$D$3:$D$1025,0),2),IF(AND(P144="Female",B144="Einliðaleikur"),INDEX(Einl.kvk!$A$3:$F$1004,MATCH(Skráningarblað!O144,Einl.kvk!$D$3:$D$1004,0),2),IF(AND(P144="Female",B144="Tvíliðaleikur"),INDEX(Tvíl.kvk!$A$3:$F$1008,MATCH(Skráningarblað!O144,Tvíl.kvk!$D$3:$D$1008,0),2),IF(AND(P144="Female",B144="Tvenndarleikur"),INDEX(Tvennd.kvk!$A$3:$F$1009,MATCH(Skráningarblað!O144,Tvennd.kvk!$D$3:$D$1009,0),2),"")))))),"2. Deild")</f>
        <v/>
      </c>
      <c r="R144" s="13" t="str">
        <f t="shared" si="16"/>
        <v/>
      </c>
      <c r="S144" s="13" t="str">
        <f>IFERROR(IF(AND(P144="Male",B144="Einliðaleikur"),INDEX(Einl.kk!$A$3:$F$1041,MATCH(Skráningarblað!O144,Einl.kk!$D$3:$D$1041,0),6),IF(AND(P144="Male",B144="Tvíliðaleikur"),INDEX(Tvíl.kk!$A$3:$F$1054,MATCH(Skráningarblað!O144,Tvíl.kk!$D$3:$D$1054,0),6),IF(AND(P144="Male",B144="Tvenndarleikur"),INDEX(Tvennd.kk!$A$3:$F$1025,MATCH(Skráningarblað!O144,Tvennd.kk!$D$3:$D$1025,0),6),IF(AND(P144="Female",B144="Einliðaleikur"),INDEX(Einl.kvk!$A$3:$F$1004,MATCH(Skráningarblað!O144,Einl.kvk!$D$3:$D$1004,0),6),IF(AND(P144="Female",B144="Tvíliðaleikur"),INDEX(Tvíl.kvk!$A$3:$F$1008,MATCH(Skráningarblað!O144,Tvíl.kvk!$D$3:$D$1008,0),6),IF(AND(P144="Female",B144="Tvenndarleikur"),INDEX(Tvennd.kvk!$A$3:$F$1009,MATCH(Skráningarblað!O144,Tvennd.kvk!$D$3:$D$1009,0),6),"")))))),0)</f>
        <v/>
      </c>
      <c r="T144" s="13" t="str">
        <f>IFERROR(INDEX(Leikmannaskrá!$A$2:$E$612,MATCH(A144,Leikmannaskrá!$A$2:$A$612,0),5),"")</f>
        <v/>
      </c>
      <c r="U144" s="29" t="str">
        <f t="shared" si="17"/>
        <v/>
      </c>
    </row>
    <row r="145" spans="1:21" x14ac:dyDescent="0.35">
      <c r="A145" s="28"/>
      <c r="B145" s="28"/>
      <c r="C145" s="28"/>
      <c r="D145" s="28"/>
      <c r="E145" s="28"/>
      <c r="F145" s="13" t="str">
        <f>IFERROR(INDEX(Leikmannaskrá!$A$2:$D$1171,MATCH(A145,Leikmannaskrá!$A$2:$A$1175,0),2),"")</f>
        <v/>
      </c>
      <c r="G145" s="13" t="str">
        <f>IFERROR(INDEX(Leikmannaskrá!$A$2:$D$1171,MATCH(A145,Leikmannaskrá!$A$2:$A$1175,0),4),"")</f>
        <v/>
      </c>
      <c r="H145" s="13" t="str">
        <f>IFERROR(INDEX(Leikmannaskrá!$A$2:$D$1171,MATCH(A145,Leikmannaskrá!$A$2:$A$1175,0),3),"")</f>
        <v/>
      </c>
      <c r="I145" s="13" t="str">
        <f>IFERROR(IF(AND(G145="Male",B145="Einliðaleikur"),INDEX(Einl.kk!$A$3:$F$1041,MATCH(Skráningarblað!F145,Einl.kk!$D$3:$D$1041,0),2),IF(AND(G145="Male",B145="Tvíliðaleikur"),INDEX(Tvíl.kk!$A$3:$F$1054,MATCH(Skráningarblað!F145,Tvíl.kk!$D$3:$D$1054,0),2),IF(AND(G145="Male",B145="Tvenndarleikur"),INDEX(Tvennd.kk!$A$3:$F$1025,MATCH(Skráningarblað!F145,Tvennd.kk!$D$3:$D$1025,0),2),IF(AND(G145="Female",B145="Einliðaleikur"),INDEX(Einl.kvk!$A$3:$F$1004,MATCH(Skráningarblað!F145,Einl.kvk!$D$3:$D$1004,0),2),IF(AND(G145="Female",B145="Tvíliðaleikur"),INDEX(Tvíl.kvk!$A$3:$F$1008,MATCH(Skráningarblað!F145,Tvíl.kvk!$D$3:$D$1008,0),2),IF(AND(G145="Female",B145="Tvenndarleikur"),INDEX(Tvennd.kvk!$A$3:$F$1009,MATCH(Skráningarblað!F145,Tvennd.kvk!$D$3:$D$1009,0),2),"")))))),"2. Deild")</f>
        <v/>
      </c>
      <c r="J145" s="13" t="str">
        <f t="shared" si="12"/>
        <v/>
      </c>
      <c r="K145" s="13" t="str">
        <f t="shared" si="13"/>
        <v/>
      </c>
      <c r="L145" s="13">
        <f t="shared" si="14"/>
        <v>0</v>
      </c>
      <c r="M145" s="13" t="str">
        <f t="shared" si="15"/>
        <v xml:space="preserve"> -  </v>
      </c>
      <c r="N145" s="13" t="str">
        <f>IFERROR(IF(AND(G145="Male",B145="Einliðaleikur"),INDEX(Einl.kk!$A$3:$F$1041,MATCH(Skráningarblað!F145,Einl.kk!$D$3:$D$1041,0),6),IF(AND(G145="Male",B145="Tvíliðaleikur"),INDEX(Tvíl.kk!$A$3:$F$1054,MATCH(Skráningarblað!F145,Tvíl.kk!$D$3:$D$1054,0),6),IF(AND(G145="Male",B145="Tvenndarleikur"),INDEX(Tvennd.kk!$A$3:$F$1025,MATCH(Skráningarblað!F145,Tvennd.kk!$D$3:$D$1025,0),6),IF(AND(G145="Female",B145="Einliðaleikur"),INDEX(Einl.kvk!$A$3:$F$1004,MATCH(Skráningarblað!F145,Einl.kvk!$D$3:$D$1004,0),6),IF(AND(G145="Female",B145="Tvíliðaleikur"),INDEX(Tvíl.kvk!$A$3:$F$1008,MATCH(Skráningarblað!F145,Tvíl.kvk!$D$3:$D$1008,0),6),IF(AND(G145="Female",B145="Tvenndarleikur"),INDEX(Tvennd.kvk!$A$3:$F$1009,MATCH(Skráningarblað!F145,Tvennd.kvk!$D$3:$D$1009,0),6),"")))))),0)</f>
        <v/>
      </c>
      <c r="O145" s="13" t="str">
        <f>IFERROR(IF(F145="","",IF(AND(NOT(B145="Einliðaleikur"),D145=""),"Partner Wanted",INDEX(Leikmannaskrá!$A$2:$D$1171,MATCH(D145,Leikmannaskrá!$A$2:$A$1175,0),2))),"")</f>
        <v/>
      </c>
      <c r="P145" s="13" t="str">
        <f>IFERROR(INDEX(Leikmannaskrá!$A$2:$D$1171,MATCH(D145,Leikmannaskrá!$A$2:$A$1175,0),4),"")</f>
        <v/>
      </c>
      <c r="Q145" s="13" t="str">
        <f>IFERROR(IF(AND(P145="Male",B145="Einliðaleikur"),INDEX(Einl.kk!$A$3:$F$1041,MATCH(Skráningarblað!O145,Einl.kk!$D$3:$D$1041,0),2),IF(AND(P145="Male",B145="Tvíliðaleikur"),INDEX(Tvíl.kk!$A$3:$F$1054,MATCH(Skráningarblað!O145,Tvíl.kk!$D$3:$D$1054,0),2),IF(AND(P145="Male",B145="Tvenndarleikur"),INDEX(Tvennd.kk!$A$3:$F$1025,MATCH(Skráningarblað!O145,Tvennd.kk!$D$3:$D$1025,0),2),IF(AND(P145="Female",B145="Einliðaleikur"),INDEX(Einl.kvk!$A$3:$F$1004,MATCH(Skráningarblað!O145,Einl.kvk!$D$3:$D$1004,0),2),IF(AND(P145="Female",B145="Tvíliðaleikur"),INDEX(Tvíl.kvk!$A$3:$F$1008,MATCH(Skráningarblað!O145,Tvíl.kvk!$D$3:$D$1008,0),2),IF(AND(P145="Female",B145="Tvenndarleikur"),INDEX(Tvennd.kvk!$A$3:$F$1009,MATCH(Skráningarblað!O145,Tvennd.kvk!$D$3:$D$1009,0),2),"")))))),"2. Deild")</f>
        <v/>
      </c>
      <c r="R145" s="13" t="str">
        <f t="shared" si="16"/>
        <v/>
      </c>
      <c r="S145" s="13" t="str">
        <f>IFERROR(IF(AND(P145="Male",B145="Einliðaleikur"),INDEX(Einl.kk!$A$3:$F$1041,MATCH(Skráningarblað!O145,Einl.kk!$D$3:$D$1041,0),6),IF(AND(P145="Male",B145="Tvíliðaleikur"),INDEX(Tvíl.kk!$A$3:$F$1054,MATCH(Skráningarblað!O145,Tvíl.kk!$D$3:$D$1054,0),6),IF(AND(P145="Male",B145="Tvenndarleikur"),INDEX(Tvennd.kk!$A$3:$F$1025,MATCH(Skráningarblað!O145,Tvennd.kk!$D$3:$D$1025,0),6),IF(AND(P145="Female",B145="Einliðaleikur"),INDEX(Einl.kvk!$A$3:$F$1004,MATCH(Skráningarblað!O145,Einl.kvk!$D$3:$D$1004,0),6),IF(AND(P145="Female",B145="Tvíliðaleikur"),INDEX(Tvíl.kvk!$A$3:$F$1008,MATCH(Skráningarblað!O145,Tvíl.kvk!$D$3:$D$1008,0),6),IF(AND(P145="Female",B145="Tvenndarleikur"),INDEX(Tvennd.kvk!$A$3:$F$1009,MATCH(Skráningarblað!O145,Tvennd.kvk!$D$3:$D$1009,0),6),"")))))),0)</f>
        <v/>
      </c>
      <c r="T145" s="13" t="str">
        <f>IFERROR(INDEX(Leikmannaskrá!$A$2:$E$612,MATCH(A145,Leikmannaskrá!$A$2:$A$612,0),5),"")</f>
        <v/>
      </c>
      <c r="U145" s="29" t="str">
        <f t="shared" si="17"/>
        <v/>
      </c>
    </row>
    <row r="146" spans="1:21" x14ac:dyDescent="0.35">
      <c r="A146" s="28"/>
      <c r="B146" s="28"/>
      <c r="C146" s="28"/>
      <c r="D146" s="28"/>
      <c r="E146" s="28"/>
      <c r="F146" s="13" t="str">
        <f>IFERROR(INDEX(Leikmannaskrá!$A$2:$D$1171,MATCH(A146,Leikmannaskrá!$A$2:$A$1175,0),2),"")</f>
        <v/>
      </c>
      <c r="G146" s="13" t="str">
        <f>IFERROR(INDEX(Leikmannaskrá!$A$2:$D$1171,MATCH(A146,Leikmannaskrá!$A$2:$A$1175,0),4),"")</f>
        <v/>
      </c>
      <c r="H146" s="13" t="str">
        <f>IFERROR(INDEX(Leikmannaskrá!$A$2:$D$1171,MATCH(A146,Leikmannaskrá!$A$2:$A$1175,0),3),"")</f>
        <v/>
      </c>
      <c r="I146" s="13" t="str">
        <f>IFERROR(IF(AND(G146="Male",B146="Einliðaleikur"),INDEX(Einl.kk!$A$3:$F$1041,MATCH(Skráningarblað!F146,Einl.kk!$D$3:$D$1041,0),2),IF(AND(G146="Male",B146="Tvíliðaleikur"),INDEX(Tvíl.kk!$A$3:$F$1054,MATCH(Skráningarblað!F146,Tvíl.kk!$D$3:$D$1054,0),2),IF(AND(G146="Male",B146="Tvenndarleikur"),INDEX(Tvennd.kk!$A$3:$F$1025,MATCH(Skráningarblað!F146,Tvennd.kk!$D$3:$D$1025,0),2),IF(AND(G146="Female",B146="Einliðaleikur"),INDEX(Einl.kvk!$A$3:$F$1004,MATCH(Skráningarblað!F146,Einl.kvk!$D$3:$D$1004,0),2),IF(AND(G146="Female",B146="Tvíliðaleikur"),INDEX(Tvíl.kvk!$A$3:$F$1008,MATCH(Skráningarblað!F146,Tvíl.kvk!$D$3:$D$1008,0),2),IF(AND(G146="Female",B146="Tvenndarleikur"),INDEX(Tvennd.kvk!$A$3:$F$1009,MATCH(Skráningarblað!F146,Tvennd.kvk!$D$3:$D$1009,0),2),"")))))),"2. Deild")</f>
        <v/>
      </c>
      <c r="J146" s="13" t="str">
        <f t="shared" si="12"/>
        <v/>
      </c>
      <c r="K146" s="13" t="str">
        <f t="shared" si="13"/>
        <v/>
      </c>
      <c r="L146" s="13">
        <f t="shared" si="14"/>
        <v>0</v>
      </c>
      <c r="M146" s="13" t="str">
        <f t="shared" si="15"/>
        <v xml:space="preserve"> -  </v>
      </c>
      <c r="N146" s="13" t="str">
        <f>IFERROR(IF(AND(G146="Male",B146="Einliðaleikur"),INDEX(Einl.kk!$A$3:$F$1041,MATCH(Skráningarblað!F146,Einl.kk!$D$3:$D$1041,0),6),IF(AND(G146="Male",B146="Tvíliðaleikur"),INDEX(Tvíl.kk!$A$3:$F$1054,MATCH(Skráningarblað!F146,Tvíl.kk!$D$3:$D$1054,0),6),IF(AND(G146="Male",B146="Tvenndarleikur"),INDEX(Tvennd.kk!$A$3:$F$1025,MATCH(Skráningarblað!F146,Tvennd.kk!$D$3:$D$1025,0),6),IF(AND(G146="Female",B146="Einliðaleikur"),INDEX(Einl.kvk!$A$3:$F$1004,MATCH(Skráningarblað!F146,Einl.kvk!$D$3:$D$1004,0),6),IF(AND(G146="Female",B146="Tvíliðaleikur"),INDEX(Tvíl.kvk!$A$3:$F$1008,MATCH(Skráningarblað!F146,Tvíl.kvk!$D$3:$D$1008,0),6),IF(AND(G146="Female",B146="Tvenndarleikur"),INDEX(Tvennd.kvk!$A$3:$F$1009,MATCH(Skráningarblað!F146,Tvennd.kvk!$D$3:$D$1009,0),6),"")))))),0)</f>
        <v/>
      </c>
      <c r="O146" s="13" t="str">
        <f>IFERROR(IF(F146="","",IF(AND(NOT(B146="Einliðaleikur"),D146=""),"Partner Wanted",INDEX(Leikmannaskrá!$A$2:$D$1171,MATCH(D146,Leikmannaskrá!$A$2:$A$1175,0),2))),"")</f>
        <v/>
      </c>
      <c r="P146" s="13" t="str">
        <f>IFERROR(INDEX(Leikmannaskrá!$A$2:$D$1171,MATCH(D146,Leikmannaskrá!$A$2:$A$1175,0),4),"")</f>
        <v/>
      </c>
      <c r="Q146" s="13" t="str">
        <f>IFERROR(IF(AND(P146="Male",B146="Einliðaleikur"),INDEX(Einl.kk!$A$3:$F$1041,MATCH(Skráningarblað!O146,Einl.kk!$D$3:$D$1041,0),2),IF(AND(P146="Male",B146="Tvíliðaleikur"),INDEX(Tvíl.kk!$A$3:$F$1054,MATCH(Skráningarblað!O146,Tvíl.kk!$D$3:$D$1054,0),2),IF(AND(P146="Male",B146="Tvenndarleikur"),INDEX(Tvennd.kk!$A$3:$F$1025,MATCH(Skráningarblað!O146,Tvennd.kk!$D$3:$D$1025,0),2),IF(AND(P146="Female",B146="Einliðaleikur"),INDEX(Einl.kvk!$A$3:$F$1004,MATCH(Skráningarblað!O146,Einl.kvk!$D$3:$D$1004,0),2),IF(AND(P146="Female",B146="Tvíliðaleikur"),INDEX(Tvíl.kvk!$A$3:$F$1008,MATCH(Skráningarblað!O146,Tvíl.kvk!$D$3:$D$1008,0),2),IF(AND(P146="Female",B146="Tvenndarleikur"),INDEX(Tvennd.kvk!$A$3:$F$1009,MATCH(Skráningarblað!O146,Tvennd.kvk!$D$3:$D$1009,0),2),"")))))),"2. Deild")</f>
        <v/>
      </c>
      <c r="R146" s="13" t="str">
        <f t="shared" si="16"/>
        <v/>
      </c>
      <c r="S146" s="13" t="str">
        <f>IFERROR(IF(AND(P146="Male",B146="Einliðaleikur"),INDEX(Einl.kk!$A$3:$F$1041,MATCH(Skráningarblað!O146,Einl.kk!$D$3:$D$1041,0),6),IF(AND(P146="Male",B146="Tvíliðaleikur"),INDEX(Tvíl.kk!$A$3:$F$1054,MATCH(Skráningarblað!O146,Tvíl.kk!$D$3:$D$1054,0),6),IF(AND(P146="Male",B146="Tvenndarleikur"),INDEX(Tvennd.kk!$A$3:$F$1025,MATCH(Skráningarblað!O146,Tvennd.kk!$D$3:$D$1025,0),6),IF(AND(P146="Female",B146="Einliðaleikur"),INDEX(Einl.kvk!$A$3:$F$1004,MATCH(Skráningarblað!O146,Einl.kvk!$D$3:$D$1004,0),6),IF(AND(P146="Female",B146="Tvíliðaleikur"),INDEX(Tvíl.kvk!$A$3:$F$1008,MATCH(Skráningarblað!O146,Tvíl.kvk!$D$3:$D$1008,0),6),IF(AND(P146="Female",B146="Tvenndarleikur"),INDEX(Tvennd.kvk!$A$3:$F$1009,MATCH(Skráningarblað!O146,Tvennd.kvk!$D$3:$D$1009,0),6),"")))))),0)</f>
        <v/>
      </c>
      <c r="T146" s="13" t="str">
        <f>IFERROR(INDEX(Leikmannaskrá!$A$2:$E$612,MATCH(A146,Leikmannaskrá!$A$2:$A$612,0),5),"")</f>
        <v/>
      </c>
      <c r="U146" s="29" t="str">
        <f t="shared" si="17"/>
        <v/>
      </c>
    </row>
    <row r="147" spans="1:21" x14ac:dyDescent="0.35">
      <c r="A147" s="28"/>
      <c r="B147" s="28"/>
      <c r="C147" s="28"/>
      <c r="D147" s="28"/>
      <c r="E147" s="28"/>
      <c r="F147" s="13" t="str">
        <f>IFERROR(INDEX(Leikmannaskrá!$A$2:$D$1171,MATCH(A147,Leikmannaskrá!$A$2:$A$1175,0),2),"")</f>
        <v/>
      </c>
      <c r="G147" s="13" t="str">
        <f>IFERROR(INDEX(Leikmannaskrá!$A$2:$D$1171,MATCH(A147,Leikmannaskrá!$A$2:$A$1175,0),4),"")</f>
        <v/>
      </c>
      <c r="H147" s="13" t="str">
        <f>IFERROR(INDEX(Leikmannaskrá!$A$2:$D$1171,MATCH(A147,Leikmannaskrá!$A$2:$A$1175,0),3),"")</f>
        <v/>
      </c>
      <c r="I147" s="13" t="str">
        <f>IFERROR(IF(AND(G147="Male",B147="Einliðaleikur"),INDEX(Einl.kk!$A$3:$F$1041,MATCH(Skráningarblað!F147,Einl.kk!$D$3:$D$1041,0),2),IF(AND(G147="Male",B147="Tvíliðaleikur"),INDEX(Tvíl.kk!$A$3:$F$1054,MATCH(Skráningarblað!F147,Tvíl.kk!$D$3:$D$1054,0),2),IF(AND(G147="Male",B147="Tvenndarleikur"),INDEX(Tvennd.kk!$A$3:$F$1025,MATCH(Skráningarblað!F147,Tvennd.kk!$D$3:$D$1025,0),2),IF(AND(G147="Female",B147="Einliðaleikur"),INDEX(Einl.kvk!$A$3:$F$1004,MATCH(Skráningarblað!F147,Einl.kvk!$D$3:$D$1004,0),2),IF(AND(G147="Female",B147="Tvíliðaleikur"),INDEX(Tvíl.kvk!$A$3:$F$1008,MATCH(Skráningarblað!F147,Tvíl.kvk!$D$3:$D$1008,0),2),IF(AND(G147="Female",B147="Tvenndarleikur"),INDEX(Tvennd.kvk!$A$3:$F$1009,MATCH(Skráningarblað!F147,Tvennd.kvk!$D$3:$D$1009,0),2),"")))))),"2. Deild")</f>
        <v/>
      </c>
      <c r="J147" s="13" t="str">
        <f t="shared" si="12"/>
        <v/>
      </c>
      <c r="K147" s="13" t="str">
        <f t="shared" si="13"/>
        <v/>
      </c>
      <c r="L147" s="13">
        <f t="shared" si="14"/>
        <v>0</v>
      </c>
      <c r="M147" s="13" t="str">
        <f t="shared" si="15"/>
        <v xml:space="preserve"> -  </v>
      </c>
      <c r="N147" s="13" t="str">
        <f>IFERROR(IF(AND(G147="Male",B147="Einliðaleikur"),INDEX(Einl.kk!$A$3:$F$1041,MATCH(Skráningarblað!F147,Einl.kk!$D$3:$D$1041,0),6),IF(AND(G147="Male",B147="Tvíliðaleikur"),INDEX(Tvíl.kk!$A$3:$F$1054,MATCH(Skráningarblað!F147,Tvíl.kk!$D$3:$D$1054,0),6),IF(AND(G147="Male",B147="Tvenndarleikur"),INDEX(Tvennd.kk!$A$3:$F$1025,MATCH(Skráningarblað!F147,Tvennd.kk!$D$3:$D$1025,0),6),IF(AND(G147="Female",B147="Einliðaleikur"),INDEX(Einl.kvk!$A$3:$F$1004,MATCH(Skráningarblað!F147,Einl.kvk!$D$3:$D$1004,0),6),IF(AND(G147="Female",B147="Tvíliðaleikur"),INDEX(Tvíl.kvk!$A$3:$F$1008,MATCH(Skráningarblað!F147,Tvíl.kvk!$D$3:$D$1008,0),6),IF(AND(G147="Female",B147="Tvenndarleikur"),INDEX(Tvennd.kvk!$A$3:$F$1009,MATCH(Skráningarblað!F147,Tvennd.kvk!$D$3:$D$1009,0),6),"")))))),0)</f>
        <v/>
      </c>
      <c r="O147" s="13" t="str">
        <f>IFERROR(IF(F147="","",IF(AND(NOT(B147="Einliðaleikur"),D147=""),"Partner Wanted",INDEX(Leikmannaskrá!$A$2:$D$1171,MATCH(D147,Leikmannaskrá!$A$2:$A$1175,0),2))),"")</f>
        <v/>
      </c>
      <c r="P147" s="13" t="str">
        <f>IFERROR(INDEX(Leikmannaskrá!$A$2:$D$1171,MATCH(D147,Leikmannaskrá!$A$2:$A$1175,0),4),"")</f>
        <v/>
      </c>
      <c r="Q147" s="13" t="str">
        <f>IFERROR(IF(AND(P147="Male",B147="Einliðaleikur"),INDEX(Einl.kk!$A$3:$F$1041,MATCH(Skráningarblað!O147,Einl.kk!$D$3:$D$1041,0),2),IF(AND(P147="Male",B147="Tvíliðaleikur"),INDEX(Tvíl.kk!$A$3:$F$1054,MATCH(Skráningarblað!O147,Tvíl.kk!$D$3:$D$1054,0),2),IF(AND(P147="Male",B147="Tvenndarleikur"),INDEX(Tvennd.kk!$A$3:$F$1025,MATCH(Skráningarblað!O147,Tvennd.kk!$D$3:$D$1025,0),2),IF(AND(P147="Female",B147="Einliðaleikur"),INDEX(Einl.kvk!$A$3:$F$1004,MATCH(Skráningarblað!O147,Einl.kvk!$D$3:$D$1004,0),2),IF(AND(P147="Female",B147="Tvíliðaleikur"),INDEX(Tvíl.kvk!$A$3:$F$1008,MATCH(Skráningarblað!O147,Tvíl.kvk!$D$3:$D$1008,0),2),IF(AND(P147="Female",B147="Tvenndarleikur"),INDEX(Tvennd.kvk!$A$3:$F$1009,MATCH(Skráningarblað!O147,Tvennd.kvk!$D$3:$D$1009,0),2),"")))))),"2. Deild")</f>
        <v/>
      </c>
      <c r="R147" s="13" t="str">
        <f t="shared" si="16"/>
        <v/>
      </c>
      <c r="S147" s="13" t="str">
        <f>IFERROR(IF(AND(P147="Male",B147="Einliðaleikur"),INDEX(Einl.kk!$A$3:$F$1041,MATCH(Skráningarblað!O147,Einl.kk!$D$3:$D$1041,0),6),IF(AND(P147="Male",B147="Tvíliðaleikur"),INDEX(Tvíl.kk!$A$3:$F$1054,MATCH(Skráningarblað!O147,Tvíl.kk!$D$3:$D$1054,0),6),IF(AND(P147="Male",B147="Tvenndarleikur"),INDEX(Tvennd.kk!$A$3:$F$1025,MATCH(Skráningarblað!O147,Tvennd.kk!$D$3:$D$1025,0),6),IF(AND(P147="Female",B147="Einliðaleikur"),INDEX(Einl.kvk!$A$3:$F$1004,MATCH(Skráningarblað!O147,Einl.kvk!$D$3:$D$1004,0),6),IF(AND(P147="Female",B147="Tvíliðaleikur"),INDEX(Tvíl.kvk!$A$3:$F$1008,MATCH(Skráningarblað!O147,Tvíl.kvk!$D$3:$D$1008,0),6),IF(AND(P147="Female",B147="Tvenndarleikur"),INDEX(Tvennd.kvk!$A$3:$F$1009,MATCH(Skráningarblað!O147,Tvennd.kvk!$D$3:$D$1009,0),6),"")))))),0)</f>
        <v/>
      </c>
      <c r="T147" s="13" t="str">
        <f>IFERROR(INDEX(Leikmannaskrá!$A$2:$E$612,MATCH(A147,Leikmannaskrá!$A$2:$A$612,0),5),"")</f>
        <v/>
      </c>
      <c r="U147" s="29" t="str">
        <f t="shared" si="17"/>
        <v/>
      </c>
    </row>
    <row r="148" spans="1:21" x14ac:dyDescent="0.35">
      <c r="A148" s="28"/>
      <c r="B148" s="28"/>
      <c r="C148" s="28"/>
      <c r="D148" s="28"/>
      <c r="E148" s="28"/>
      <c r="F148" s="13" t="str">
        <f>IFERROR(INDEX(Leikmannaskrá!$A$2:$D$1171,MATCH(A148,Leikmannaskrá!$A$2:$A$1175,0),2),"")</f>
        <v/>
      </c>
      <c r="G148" s="13" t="str">
        <f>IFERROR(INDEX(Leikmannaskrá!$A$2:$D$1171,MATCH(A148,Leikmannaskrá!$A$2:$A$1175,0),4),"")</f>
        <v/>
      </c>
      <c r="H148" s="13" t="str">
        <f>IFERROR(INDEX(Leikmannaskrá!$A$2:$D$1171,MATCH(A148,Leikmannaskrá!$A$2:$A$1175,0),3),"")</f>
        <v/>
      </c>
      <c r="I148" s="13" t="str">
        <f>IFERROR(IF(AND(G148="Male",B148="Einliðaleikur"),INDEX(Einl.kk!$A$3:$F$1041,MATCH(Skráningarblað!F148,Einl.kk!$D$3:$D$1041,0),2),IF(AND(G148="Male",B148="Tvíliðaleikur"),INDEX(Tvíl.kk!$A$3:$F$1054,MATCH(Skráningarblað!F148,Tvíl.kk!$D$3:$D$1054,0),2),IF(AND(G148="Male",B148="Tvenndarleikur"),INDEX(Tvennd.kk!$A$3:$F$1025,MATCH(Skráningarblað!F148,Tvennd.kk!$D$3:$D$1025,0),2),IF(AND(G148="Female",B148="Einliðaleikur"),INDEX(Einl.kvk!$A$3:$F$1004,MATCH(Skráningarblað!F148,Einl.kvk!$D$3:$D$1004,0),2),IF(AND(G148="Female",B148="Tvíliðaleikur"),INDEX(Tvíl.kvk!$A$3:$F$1008,MATCH(Skráningarblað!F148,Tvíl.kvk!$D$3:$D$1008,0),2),IF(AND(G148="Female",B148="Tvenndarleikur"),INDEX(Tvennd.kvk!$A$3:$F$1009,MATCH(Skráningarblað!F148,Tvennd.kvk!$D$3:$D$1009,0),2),"")))))),"2. Deild")</f>
        <v/>
      </c>
      <c r="J148" s="13" t="str">
        <f t="shared" si="12"/>
        <v/>
      </c>
      <c r="K148" s="13" t="str">
        <f t="shared" si="13"/>
        <v/>
      </c>
      <c r="L148" s="13">
        <f t="shared" si="14"/>
        <v>0</v>
      </c>
      <c r="M148" s="13" t="str">
        <f t="shared" si="15"/>
        <v xml:space="preserve"> -  </v>
      </c>
      <c r="N148" s="13" t="str">
        <f>IFERROR(IF(AND(G148="Male",B148="Einliðaleikur"),INDEX(Einl.kk!$A$3:$F$1041,MATCH(Skráningarblað!F148,Einl.kk!$D$3:$D$1041,0),6),IF(AND(G148="Male",B148="Tvíliðaleikur"),INDEX(Tvíl.kk!$A$3:$F$1054,MATCH(Skráningarblað!F148,Tvíl.kk!$D$3:$D$1054,0),6),IF(AND(G148="Male",B148="Tvenndarleikur"),INDEX(Tvennd.kk!$A$3:$F$1025,MATCH(Skráningarblað!F148,Tvennd.kk!$D$3:$D$1025,0),6),IF(AND(G148="Female",B148="Einliðaleikur"),INDEX(Einl.kvk!$A$3:$F$1004,MATCH(Skráningarblað!F148,Einl.kvk!$D$3:$D$1004,0),6),IF(AND(G148="Female",B148="Tvíliðaleikur"),INDEX(Tvíl.kvk!$A$3:$F$1008,MATCH(Skráningarblað!F148,Tvíl.kvk!$D$3:$D$1008,0),6),IF(AND(G148="Female",B148="Tvenndarleikur"),INDEX(Tvennd.kvk!$A$3:$F$1009,MATCH(Skráningarblað!F148,Tvennd.kvk!$D$3:$D$1009,0),6),"")))))),0)</f>
        <v/>
      </c>
      <c r="O148" s="13" t="str">
        <f>IFERROR(IF(F148="","",IF(AND(NOT(B148="Einliðaleikur"),D148=""),"Partner Wanted",INDEX(Leikmannaskrá!$A$2:$D$1171,MATCH(D148,Leikmannaskrá!$A$2:$A$1175,0),2))),"")</f>
        <v/>
      </c>
      <c r="P148" s="13" t="str">
        <f>IFERROR(INDEX(Leikmannaskrá!$A$2:$D$1171,MATCH(D148,Leikmannaskrá!$A$2:$A$1175,0),4),"")</f>
        <v/>
      </c>
      <c r="Q148" s="13" t="str">
        <f>IFERROR(IF(AND(P148="Male",B148="Einliðaleikur"),INDEX(Einl.kk!$A$3:$F$1041,MATCH(Skráningarblað!O148,Einl.kk!$D$3:$D$1041,0),2),IF(AND(P148="Male",B148="Tvíliðaleikur"),INDEX(Tvíl.kk!$A$3:$F$1054,MATCH(Skráningarblað!O148,Tvíl.kk!$D$3:$D$1054,0),2),IF(AND(P148="Male",B148="Tvenndarleikur"),INDEX(Tvennd.kk!$A$3:$F$1025,MATCH(Skráningarblað!O148,Tvennd.kk!$D$3:$D$1025,0),2),IF(AND(P148="Female",B148="Einliðaleikur"),INDEX(Einl.kvk!$A$3:$F$1004,MATCH(Skráningarblað!O148,Einl.kvk!$D$3:$D$1004,0),2),IF(AND(P148="Female",B148="Tvíliðaleikur"),INDEX(Tvíl.kvk!$A$3:$F$1008,MATCH(Skráningarblað!O148,Tvíl.kvk!$D$3:$D$1008,0),2),IF(AND(P148="Female",B148="Tvenndarleikur"),INDEX(Tvennd.kvk!$A$3:$F$1009,MATCH(Skráningarblað!O148,Tvennd.kvk!$D$3:$D$1009,0),2),"")))))),"2. Deild")</f>
        <v/>
      </c>
      <c r="R148" s="13" t="str">
        <f t="shared" si="16"/>
        <v/>
      </c>
      <c r="S148" s="13" t="str">
        <f>IFERROR(IF(AND(P148="Male",B148="Einliðaleikur"),INDEX(Einl.kk!$A$3:$F$1041,MATCH(Skráningarblað!O148,Einl.kk!$D$3:$D$1041,0),6),IF(AND(P148="Male",B148="Tvíliðaleikur"),INDEX(Tvíl.kk!$A$3:$F$1054,MATCH(Skráningarblað!O148,Tvíl.kk!$D$3:$D$1054,0),6),IF(AND(P148="Male",B148="Tvenndarleikur"),INDEX(Tvennd.kk!$A$3:$F$1025,MATCH(Skráningarblað!O148,Tvennd.kk!$D$3:$D$1025,0),6),IF(AND(P148="Female",B148="Einliðaleikur"),INDEX(Einl.kvk!$A$3:$F$1004,MATCH(Skráningarblað!O148,Einl.kvk!$D$3:$D$1004,0),6),IF(AND(P148="Female",B148="Tvíliðaleikur"),INDEX(Tvíl.kvk!$A$3:$F$1008,MATCH(Skráningarblað!O148,Tvíl.kvk!$D$3:$D$1008,0),6),IF(AND(P148="Female",B148="Tvenndarleikur"),INDEX(Tvennd.kvk!$A$3:$F$1009,MATCH(Skráningarblað!O148,Tvennd.kvk!$D$3:$D$1009,0),6),"")))))),0)</f>
        <v/>
      </c>
      <c r="T148" s="13" t="str">
        <f>IFERROR(INDEX(Leikmannaskrá!$A$2:$E$612,MATCH(A148,Leikmannaskrá!$A$2:$A$612,0),5),"")</f>
        <v/>
      </c>
      <c r="U148" s="29" t="str">
        <f t="shared" si="17"/>
        <v/>
      </c>
    </row>
    <row r="149" spans="1:21" x14ac:dyDescent="0.35">
      <c r="A149" s="28"/>
      <c r="B149" s="28"/>
      <c r="C149" s="28"/>
      <c r="D149" s="28"/>
      <c r="E149" s="28"/>
      <c r="F149" s="13" t="str">
        <f>IFERROR(INDEX(Leikmannaskrá!$A$2:$D$1171,MATCH(A149,Leikmannaskrá!$A$2:$A$1175,0),2),"")</f>
        <v/>
      </c>
      <c r="G149" s="13" t="str">
        <f>IFERROR(INDEX(Leikmannaskrá!$A$2:$D$1171,MATCH(A149,Leikmannaskrá!$A$2:$A$1175,0),4),"")</f>
        <v/>
      </c>
      <c r="H149" s="13" t="str">
        <f>IFERROR(INDEX(Leikmannaskrá!$A$2:$D$1171,MATCH(A149,Leikmannaskrá!$A$2:$A$1175,0),3),"")</f>
        <v/>
      </c>
      <c r="I149" s="13" t="str">
        <f>IFERROR(IF(AND(G149="Male",B149="Einliðaleikur"),INDEX(Einl.kk!$A$3:$F$1041,MATCH(Skráningarblað!F149,Einl.kk!$D$3:$D$1041,0),2),IF(AND(G149="Male",B149="Tvíliðaleikur"),INDEX(Tvíl.kk!$A$3:$F$1054,MATCH(Skráningarblað!F149,Tvíl.kk!$D$3:$D$1054,0),2),IF(AND(G149="Male",B149="Tvenndarleikur"),INDEX(Tvennd.kk!$A$3:$F$1025,MATCH(Skráningarblað!F149,Tvennd.kk!$D$3:$D$1025,0),2),IF(AND(G149="Female",B149="Einliðaleikur"),INDEX(Einl.kvk!$A$3:$F$1004,MATCH(Skráningarblað!F149,Einl.kvk!$D$3:$D$1004,0),2),IF(AND(G149="Female",B149="Tvíliðaleikur"),INDEX(Tvíl.kvk!$A$3:$F$1008,MATCH(Skráningarblað!F149,Tvíl.kvk!$D$3:$D$1008,0),2),IF(AND(G149="Female",B149="Tvenndarleikur"),INDEX(Tvennd.kvk!$A$3:$F$1009,MATCH(Skráningarblað!F149,Tvennd.kvk!$D$3:$D$1009,0),2),"")))))),"2. Deild")</f>
        <v/>
      </c>
      <c r="J149" s="13" t="str">
        <f t="shared" si="12"/>
        <v/>
      </c>
      <c r="K149" s="13" t="str">
        <f t="shared" si="13"/>
        <v/>
      </c>
      <c r="L149" s="13">
        <f t="shared" si="14"/>
        <v>0</v>
      </c>
      <c r="M149" s="13" t="str">
        <f t="shared" si="15"/>
        <v xml:space="preserve"> -  </v>
      </c>
      <c r="N149" s="13" t="str">
        <f>IFERROR(IF(AND(G149="Male",B149="Einliðaleikur"),INDEX(Einl.kk!$A$3:$F$1041,MATCH(Skráningarblað!F149,Einl.kk!$D$3:$D$1041,0),6),IF(AND(G149="Male",B149="Tvíliðaleikur"),INDEX(Tvíl.kk!$A$3:$F$1054,MATCH(Skráningarblað!F149,Tvíl.kk!$D$3:$D$1054,0),6),IF(AND(G149="Male",B149="Tvenndarleikur"),INDEX(Tvennd.kk!$A$3:$F$1025,MATCH(Skráningarblað!F149,Tvennd.kk!$D$3:$D$1025,0),6),IF(AND(G149="Female",B149="Einliðaleikur"),INDEX(Einl.kvk!$A$3:$F$1004,MATCH(Skráningarblað!F149,Einl.kvk!$D$3:$D$1004,0),6),IF(AND(G149="Female",B149="Tvíliðaleikur"),INDEX(Tvíl.kvk!$A$3:$F$1008,MATCH(Skráningarblað!F149,Tvíl.kvk!$D$3:$D$1008,0),6),IF(AND(G149="Female",B149="Tvenndarleikur"),INDEX(Tvennd.kvk!$A$3:$F$1009,MATCH(Skráningarblað!F149,Tvennd.kvk!$D$3:$D$1009,0),6),"")))))),0)</f>
        <v/>
      </c>
      <c r="O149" s="13" t="str">
        <f>IFERROR(IF(F149="","",IF(AND(NOT(B149="Einliðaleikur"),D149=""),"Partner Wanted",INDEX(Leikmannaskrá!$A$2:$D$1171,MATCH(D149,Leikmannaskrá!$A$2:$A$1175,0),2))),"")</f>
        <v/>
      </c>
      <c r="P149" s="13" t="str">
        <f>IFERROR(INDEX(Leikmannaskrá!$A$2:$D$1171,MATCH(D149,Leikmannaskrá!$A$2:$A$1175,0),4),"")</f>
        <v/>
      </c>
      <c r="Q149" s="13" t="str">
        <f>IFERROR(IF(AND(P149="Male",B149="Einliðaleikur"),INDEX(Einl.kk!$A$3:$F$1041,MATCH(Skráningarblað!O149,Einl.kk!$D$3:$D$1041,0),2),IF(AND(P149="Male",B149="Tvíliðaleikur"),INDEX(Tvíl.kk!$A$3:$F$1054,MATCH(Skráningarblað!O149,Tvíl.kk!$D$3:$D$1054,0),2),IF(AND(P149="Male",B149="Tvenndarleikur"),INDEX(Tvennd.kk!$A$3:$F$1025,MATCH(Skráningarblað!O149,Tvennd.kk!$D$3:$D$1025,0),2),IF(AND(P149="Female",B149="Einliðaleikur"),INDEX(Einl.kvk!$A$3:$F$1004,MATCH(Skráningarblað!O149,Einl.kvk!$D$3:$D$1004,0),2),IF(AND(P149="Female",B149="Tvíliðaleikur"),INDEX(Tvíl.kvk!$A$3:$F$1008,MATCH(Skráningarblað!O149,Tvíl.kvk!$D$3:$D$1008,0),2),IF(AND(P149="Female",B149="Tvenndarleikur"),INDEX(Tvennd.kvk!$A$3:$F$1009,MATCH(Skráningarblað!O149,Tvennd.kvk!$D$3:$D$1009,0),2),"")))))),"2. Deild")</f>
        <v/>
      </c>
      <c r="R149" s="13" t="str">
        <f t="shared" si="16"/>
        <v/>
      </c>
      <c r="S149" s="13" t="str">
        <f>IFERROR(IF(AND(P149="Male",B149="Einliðaleikur"),INDEX(Einl.kk!$A$3:$F$1041,MATCH(Skráningarblað!O149,Einl.kk!$D$3:$D$1041,0),6),IF(AND(P149="Male",B149="Tvíliðaleikur"),INDEX(Tvíl.kk!$A$3:$F$1054,MATCH(Skráningarblað!O149,Tvíl.kk!$D$3:$D$1054,0),6),IF(AND(P149="Male",B149="Tvenndarleikur"),INDEX(Tvennd.kk!$A$3:$F$1025,MATCH(Skráningarblað!O149,Tvennd.kk!$D$3:$D$1025,0),6),IF(AND(P149="Female",B149="Einliðaleikur"),INDEX(Einl.kvk!$A$3:$F$1004,MATCH(Skráningarblað!O149,Einl.kvk!$D$3:$D$1004,0),6),IF(AND(P149="Female",B149="Tvíliðaleikur"),INDEX(Tvíl.kvk!$A$3:$F$1008,MATCH(Skráningarblað!O149,Tvíl.kvk!$D$3:$D$1008,0),6),IF(AND(P149="Female",B149="Tvenndarleikur"),INDEX(Tvennd.kvk!$A$3:$F$1009,MATCH(Skráningarblað!O149,Tvennd.kvk!$D$3:$D$1009,0),6),"")))))),0)</f>
        <v/>
      </c>
      <c r="T149" s="13" t="str">
        <f>IFERROR(INDEX(Leikmannaskrá!$A$2:$E$612,MATCH(A149,Leikmannaskrá!$A$2:$A$612,0),5),"")</f>
        <v/>
      </c>
      <c r="U149" s="29" t="str">
        <f t="shared" si="17"/>
        <v/>
      </c>
    </row>
    <row r="150" spans="1:21" x14ac:dyDescent="0.35">
      <c r="A150" s="28"/>
      <c r="B150" s="28"/>
      <c r="C150" s="28"/>
      <c r="D150" s="28"/>
      <c r="E150" s="28"/>
      <c r="F150" s="13" t="str">
        <f>IFERROR(INDEX(Leikmannaskrá!$A$2:$D$1171,MATCH(A150,Leikmannaskrá!$A$2:$A$1175,0),2),"")</f>
        <v/>
      </c>
      <c r="G150" s="13" t="str">
        <f>IFERROR(INDEX(Leikmannaskrá!$A$2:$D$1171,MATCH(A150,Leikmannaskrá!$A$2:$A$1175,0),4),"")</f>
        <v/>
      </c>
      <c r="H150" s="13" t="str">
        <f>IFERROR(INDEX(Leikmannaskrá!$A$2:$D$1171,MATCH(A150,Leikmannaskrá!$A$2:$A$1175,0),3),"")</f>
        <v/>
      </c>
      <c r="I150" s="13" t="str">
        <f>IFERROR(IF(AND(G150="Male",B150="Einliðaleikur"),INDEX(Einl.kk!$A$3:$F$1041,MATCH(Skráningarblað!F150,Einl.kk!$D$3:$D$1041,0),2),IF(AND(G150="Male",B150="Tvíliðaleikur"),INDEX(Tvíl.kk!$A$3:$F$1054,MATCH(Skráningarblað!F150,Tvíl.kk!$D$3:$D$1054,0),2),IF(AND(G150="Male",B150="Tvenndarleikur"),INDEX(Tvennd.kk!$A$3:$F$1025,MATCH(Skráningarblað!F150,Tvennd.kk!$D$3:$D$1025,0),2),IF(AND(G150="Female",B150="Einliðaleikur"),INDEX(Einl.kvk!$A$3:$F$1004,MATCH(Skráningarblað!F150,Einl.kvk!$D$3:$D$1004,0),2),IF(AND(G150="Female",B150="Tvíliðaleikur"),INDEX(Tvíl.kvk!$A$3:$F$1008,MATCH(Skráningarblað!F150,Tvíl.kvk!$D$3:$D$1008,0),2),IF(AND(G150="Female",B150="Tvenndarleikur"),INDEX(Tvennd.kvk!$A$3:$F$1009,MATCH(Skráningarblað!F150,Tvennd.kvk!$D$3:$D$1009,0),2),"")))))),"2. Deild")</f>
        <v/>
      </c>
      <c r="J150" s="13" t="str">
        <f t="shared" si="12"/>
        <v/>
      </c>
      <c r="K150" s="13" t="str">
        <f t="shared" si="13"/>
        <v/>
      </c>
      <c r="L150" s="13">
        <f t="shared" si="14"/>
        <v>0</v>
      </c>
      <c r="M150" s="13" t="str">
        <f t="shared" si="15"/>
        <v xml:space="preserve"> -  </v>
      </c>
      <c r="N150" s="13" t="str">
        <f>IFERROR(IF(AND(G150="Male",B150="Einliðaleikur"),INDEX(Einl.kk!$A$3:$F$1041,MATCH(Skráningarblað!F150,Einl.kk!$D$3:$D$1041,0),6),IF(AND(G150="Male",B150="Tvíliðaleikur"),INDEX(Tvíl.kk!$A$3:$F$1054,MATCH(Skráningarblað!F150,Tvíl.kk!$D$3:$D$1054,0),6),IF(AND(G150="Male",B150="Tvenndarleikur"),INDEX(Tvennd.kk!$A$3:$F$1025,MATCH(Skráningarblað!F150,Tvennd.kk!$D$3:$D$1025,0),6),IF(AND(G150="Female",B150="Einliðaleikur"),INDEX(Einl.kvk!$A$3:$F$1004,MATCH(Skráningarblað!F150,Einl.kvk!$D$3:$D$1004,0),6),IF(AND(G150="Female",B150="Tvíliðaleikur"),INDEX(Tvíl.kvk!$A$3:$F$1008,MATCH(Skráningarblað!F150,Tvíl.kvk!$D$3:$D$1008,0),6),IF(AND(G150="Female",B150="Tvenndarleikur"),INDEX(Tvennd.kvk!$A$3:$F$1009,MATCH(Skráningarblað!F150,Tvennd.kvk!$D$3:$D$1009,0),6),"")))))),0)</f>
        <v/>
      </c>
      <c r="O150" s="13" t="str">
        <f>IFERROR(IF(F150="","",IF(AND(NOT(B150="Einliðaleikur"),D150=""),"Partner Wanted",INDEX(Leikmannaskrá!$A$2:$D$1171,MATCH(D150,Leikmannaskrá!$A$2:$A$1175,0),2))),"")</f>
        <v/>
      </c>
      <c r="P150" s="13" t="str">
        <f>IFERROR(INDEX(Leikmannaskrá!$A$2:$D$1171,MATCH(D150,Leikmannaskrá!$A$2:$A$1175,0),4),"")</f>
        <v/>
      </c>
      <c r="Q150" s="13" t="str">
        <f>IFERROR(IF(AND(P150="Male",B150="Einliðaleikur"),INDEX(Einl.kk!$A$3:$F$1041,MATCH(Skráningarblað!O150,Einl.kk!$D$3:$D$1041,0),2),IF(AND(P150="Male",B150="Tvíliðaleikur"),INDEX(Tvíl.kk!$A$3:$F$1054,MATCH(Skráningarblað!O150,Tvíl.kk!$D$3:$D$1054,0),2),IF(AND(P150="Male",B150="Tvenndarleikur"),INDEX(Tvennd.kk!$A$3:$F$1025,MATCH(Skráningarblað!O150,Tvennd.kk!$D$3:$D$1025,0),2),IF(AND(P150="Female",B150="Einliðaleikur"),INDEX(Einl.kvk!$A$3:$F$1004,MATCH(Skráningarblað!O150,Einl.kvk!$D$3:$D$1004,0),2),IF(AND(P150="Female",B150="Tvíliðaleikur"),INDEX(Tvíl.kvk!$A$3:$F$1008,MATCH(Skráningarblað!O150,Tvíl.kvk!$D$3:$D$1008,0),2),IF(AND(P150="Female",B150="Tvenndarleikur"),INDEX(Tvennd.kvk!$A$3:$F$1009,MATCH(Skráningarblað!O150,Tvennd.kvk!$D$3:$D$1009,0),2),"")))))),"2. Deild")</f>
        <v/>
      </c>
      <c r="R150" s="13" t="str">
        <f t="shared" si="16"/>
        <v/>
      </c>
      <c r="S150" s="13" t="str">
        <f>IFERROR(IF(AND(P150="Male",B150="Einliðaleikur"),INDEX(Einl.kk!$A$3:$F$1041,MATCH(Skráningarblað!O150,Einl.kk!$D$3:$D$1041,0),6),IF(AND(P150="Male",B150="Tvíliðaleikur"),INDEX(Tvíl.kk!$A$3:$F$1054,MATCH(Skráningarblað!O150,Tvíl.kk!$D$3:$D$1054,0),6),IF(AND(P150="Male",B150="Tvenndarleikur"),INDEX(Tvennd.kk!$A$3:$F$1025,MATCH(Skráningarblað!O150,Tvennd.kk!$D$3:$D$1025,0),6),IF(AND(P150="Female",B150="Einliðaleikur"),INDEX(Einl.kvk!$A$3:$F$1004,MATCH(Skráningarblað!O150,Einl.kvk!$D$3:$D$1004,0),6),IF(AND(P150="Female",B150="Tvíliðaleikur"),INDEX(Tvíl.kvk!$A$3:$F$1008,MATCH(Skráningarblað!O150,Tvíl.kvk!$D$3:$D$1008,0),6),IF(AND(P150="Female",B150="Tvenndarleikur"),INDEX(Tvennd.kvk!$A$3:$F$1009,MATCH(Skráningarblað!O150,Tvennd.kvk!$D$3:$D$1009,0),6),"")))))),0)</f>
        <v/>
      </c>
      <c r="T150" s="13" t="str">
        <f>IFERROR(INDEX(Leikmannaskrá!$A$2:$E$612,MATCH(A150,Leikmannaskrá!$A$2:$A$612,0),5),"")</f>
        <v/>
      </c>
      <c r="U150" s="29" t="str">
        <f t="shared" si="17"/>
        <v/>
      </c>
    </row>
    <row r="151" spans="1:21" x14ac:dyDescent="0.35">
      <c r="A151" s="28"/>
      <c r="B151" s="28"/>
      <c r="C151" s="28"/>
      <c r="D151" s="28"/>
      <c r="E151" s="28"/>
      <c r="F151" s="13" t="str">
        <f>IFERROR(INDEX(Leikmannaskrá!$A$2:$D$1171,MATCH(A151,Leikmannaskrá!$A$2:$A$1175,0),2),"")</f>
        <v/>
      </c>
      <c r="G151" s="13" t="str">
        <f>IFERROR(INDEX(Leikmannaskrá!$A$2:$D$1171,MATCH(A151,Leikmannaskrá!$A$2:$A$1175,0),4),"")</f>
        <v/>
      </c>
      <c r="H151" s="13" t="str">
        <f>IFERROR(INDEX(Leikmannaskrá!$A$2:$D$1171,MATCH(A151,Leikmannaskrá!$A$2:$A$1175,0),3),"")</f>
        <v/>
      </c>
      <c r="I151" s="13" t="str">
        <f>IFERROR(IF(AND(G151="Male",B151="Einliðaleikur"),INDEX(Einl.kk!$A$3:$F$1041,MATCH(Skráningarblað!F151,Einl.kk!$D$3:$D$1041,0),2),IF(AND(G151="Male",B151="Tvíliðaleikur"),INDEX(Tvíl.kk!$A$3:$F$1054,MATCH(Skráningarblað!F151,Tvíl.kk!$D$3:$D$1054,0),2),IF(AND(G151="Male",B151="Tvenndarleikur"),INDEX(Tvennd.kk!$A$3:$F$1025,MATCH(Skráningarblað!F151,Tvennd.kk!$D$3:$D$1025,0),2),IF(AND(G151="Female",B151="Einliðaleikur"),INDEX(Einl.kvk!$A$3:$F$1004,MATCH(Skráningarblað!F151,Einl.kvk!$D$3:$D$1004,0),2),IF(AND(G151="Female",B151="Tvíliðaleikur"),INDEX(Tvíl.kvk!$A$3:$F$1008,MATCH(Skráningarblað!F151,Tvíl.kvk!$D$3:$D$1008,0),2),IF(AND(G151="Female",B151="Tvenndarleikur"),INDEX(Tvennd.kvk!$A$3:$F$1009,MATCH(Skráningarblað!F151,Tvennd.kvk!$D$3:$D$1009,0),2),"")))))),"2. Deild")</f>
        <v/>
      </c>
      <c r="J151" s="13" t="str">
        <f t="shared" si="12"/>
        <v/>
      </c>
      <c r="K151" s="13" t="str">
        <f t="shared" si="13"/>
        <v/>
      </c>
      <c r="L151" s="13">
        <f t="shared" si="14"/>
        <v>0</v>
      </c>
      <c r="M151" s="13" t="str">
        <f t="shared" si="15"/>
        <v xml:space="preserve"> -  </v>
      </c>
      <c r="N151" s="13" t="str">
        <f>IFERROR(IF(AND(G151="Male",B151="Einliðaleikur"),INDEX(Einl.kk!$A$3:$F$1041,MATCH(Skráningarblað!F151,Einl.kk!$D$3:$D$1041,0),6),IF(AND(G151="Male",B151="Tvíliðaleikur"),INDEX(Tvíl.kk!$A$3:$F$1054,MATCH(Skráningarblað!F151,Tvíl.kk!$D$3:$D$1054,0),6),IF(AND(G151="Male",B151="Tvenndarleikur"),INDEX(Tvennd.kk!$A$3:$F$1025,MATCH(Skráningarblað!F151,Tvennd.kk!$D$3:$D$1025,0),6),IF(AND(G151="Female",B151="Einliðaleikur"),INDEX(Einl.kvk!$A$3:$F$1004,MATCH(Skráningarblað!F151,Einl.kvk!$D$3:$D$1004,0),6),IF(AND(G151="Female",B151="Tvíliðaleikur"),INDEX(Tvíl.kvk!$A$3:$F$1008,MATCH(Skráningarblað!F151,Tvíl.kvk!$D$3:$D$1008,0),6),IF(AND(G151="Female",B151="Tvenndarleikur"),INDEX(Tvennd.kvk!$A$3:$F$1009,MATCH(Skráningarblað!F151,Tvennd.kvk!$D$3:$D$1009,0),6),"")))))),0)</f>
        <v/>
      </c>
      <c r="O151" s="13" t="str">
        <f>IFERROR(IF(F151="","",IF(AND(NOT(B151="Einliðaleikur"),D151=""),"Partner Wanted",INDEX(Leikmannaskrá!$A$2:$D$1171,MATCH(D151,Leikmannaskrá!$A$2:$A$1175,0),2))),"")</f>
        <v/>
      </c>
      <c r="P151" s="13" t="str">
        <f>IFERROR(INDEX(Leikmannaskrá!$A$2:$D$1171,MATCH(D151,Leikmannaskrá!$A$2:$A$1175,0),4),"")</f>
        <v/>
      </c>
      <c r="Q151" s="13" t="str">
        <f>IFERROR(IF(AND(P151="Male",B151="Einliðaleikur"),INDEX(Einl.kk!$A$3:$F$1041,MATCH(Skráningarblað!O151,Einl.kk!$D$3:$D$1041,0),2),IF(AND(P151="Male",B151="Tvíliðaleikur"),INDEX(Tvíl.kk!$A$3:$F$1054,MATCH(Skráningarblað!O151,Tvíl.kk!$D$3:$D$1054,0),2),IF(AND(P151="Male",B151="Tvenndarleikur"),INDEX(Tvennd.kk!$A$3:$F$1025,MATCH(Skráningarblað!O151,Tvennd.kk!$D$3:$D$1025,0),2),IF(AND(P151="Female",B151="Einliðaleikur"),INDEX(Einl.kvk!$A$3:$F$1004,MATCH(Skráningarblað!O151,Einl.kvk!$D$3:$D$1004,0),2),IF(AND(P151="Female",B151="Tvíliðaleikur"),INDEX(Tvíl.kvk!$A$3:$F$1008,MATCH(Skráningarblað!O151,Tvíl.kvk!$D$3:$D$1008,0),2),IF(AND(P151="Female",B151="Tvenndarleikur"),INDEX(Tvennd.kvk!$A$3:$F$1009,MATCH(Skráningarblað!O151,Tvennd.kvk!$D$3:$D$1009,0),2),"")))))),"2. Deild")</f>
        <v/>
      </c>
      <c r="R151" s="13" t="str">
        <f t="shared" si="16"/>
        <v/>
      </c>
      <c r="S151" s="13" t="str">
        <f>IFERROR(IF(AND(P151="Male",B151="Einliðaleikur"),INDEX(Einl.kk!$A$3:$F$1041,MATCH(Skráningarblað!O151,Einl.kk!$D$3:$D$1041,0),6),IF(AND(P151="Male",B151="Tvíliðaleikur"),INDEX(Tvíl.kk!$A$3:$F$1054,MATCH(Skráningarblað!O151,Tvíl.kk!$D$3:$D$1054,0),6),IF(AND(P151="Male",B151="Tvenndarleikur"),INDEX(Tvennd.kk!$A$3:$F$1025,MATCH(Skráningarblað!O151,Tvennd.kk!$D$3:$D$1025,0),6),IF(AND(P151="Female",B151="Einliðaleikur"),INDEX(Einl.kvk!$A$3:$F$1004,MATCH(Skráningarblað!O151,Einl.kvk!$D$3:$D$1004,0),6),IF(AND(P151="Female",B151="Tvíliðaleikur"),INDEX(Tvíl.kvk!$A$3:$F$1008,MATCH(Skráningarblað!O151,Tvíl.kvk!$D$3:$D$1008,0),6),IF(AND(P151="Female",B151="Tvenndarleikur"),INDEX(Tvennd.kvk!$A$3:$F$1009,MATCH(Skráningarblað!O151,Tvennd.kvk!$D$3:$D$1009,0),6),"")))))),0)</f>
        <v/>
      </c>
      <c r="T151" s="13" t="str">
        <f>IFERROR(INDEX(Leikmannaskrá!$A$2:$E$612,MATCH(A151,Leikmannaskrá!$A$2:$A$612,0),5),"")</f>
        <v/>
      </c>
      <c r="U151" s="29" t="str">
        <f t="shared" si="17"/>
        <v/>
      </c>
    </row>
    <row r="152" spans="1:21" x14ac:dyDescent="0.35">
      <c r="A152" s="28"/>
      <c r="B152" s="28"/>
      <c r="C152" s="28"/>
      <c r="D152" s="28"/>
      <c r="E152" s="28"/>
      <c r="F152" s="13" t="str">
        <f>IFERROR(INDEX(Leikmannaskrá!$A$2:$D$1171,MATCH(A152,Leikmannaskrá!$A$2:$A$1175,0),2),"")</f>
        <v/>
      </c>
      <c r="G152" s="13" t="str">
        <f>IFERROR(INDEX(Leikmannaskrá!$A$2:$D$1171,MATCH(A152,Leikmannaskrá!$A$2:$A$1175,0),4),"")</f>
        <v/>
      </c>
      <c r="H152" s="13" t="str">
        <f>IFERROR(INDEX(Leikmannaskrá!$A$2:$D$1171,MATCH(A152,Leikmannaskrá!$A$2:$A$1175,0),3),"")</f>
        <v/>
      </c>
      <c r="I152" s="13" t="str">
        <f>IFERROR(IF(AND(G152="Male",B152="Einliðaleikur"),INDEX(Einl.kk!$A$3:$F$1041,MATCH(Skráningarblað!F152,Einl.kk!$D$3:$D$1041,0),2),IF(AND(G152="Male",B152="Tvíliðaleikur"),INDEX(Tvíl.kk!$A$3:$F$1054,MATCH(Skráningarblað!F152,Tvíl.kk!$D$3:$D$1054,0),2),IF(AND(G152="Male",B152="Tvenndarleikur"),INDEX(Tvennd.kk!$A$3:$F$1025,MATCH(Skráningarblað!F152,Tvennd.kk!$D$3:$D$1025,0),2),IF(AND(G152="Female",B152="Einliðaleikur"),INDEX(Einl.kvk!$A$3:$F$1004,MATCH(Skráningarblað!F152,Einl.kvk!$D$3:$D$1004,0),2),IF(AND(G152="Female",B152="Tvíliðaleikur"),INDEX(Tvíl.kvk!$A$3:$F$1008,MATCH(Skráningarblað!F152,Tvíl.kvk!$D$3:$D$1008,0),2),IF(AND(G152="Female",B152="Tvenndarleikur"),INDEX(Tvennd.kvk!$A$3:$F$1009,MATCH(Skráningarblað!F152,Tvennd.kvk!$D$3:$D$1009,0),2),"")))))),"2. Deild")</f>
        <v/>
      </c>
      <c r="J152" s="13" t="str">
        <f t="shared" si="12"/>
        <v/>
      </c>
      <c r="K152" s="13" t="str">
        <f t="shared" si="13"/>
        <v/>
      </c>
      <c r="L152" s="13">
        <f t="shared" si="14"/>
        <v>0</v>
      </c>
      <c r="M152" s="13" t="str">
        <f t="shared" si="15"/>
        <v xml:space="preserve"> -  </v>
      </c>
      <c r="N152" s="13" t="str">
        <f>IFERROR(IF(AND(G152="Male",B152="Einliðaleikur"),INDEX(Einl.kk!$A$3:$F$1041,MATCH(Skráningarblað!F152,Einl.kk!$D$3:$D$1041,0),6),IF(AND(G152="Male",B152="Tvíliðaleikur"),INDEX(Tvíl.kk!$A$3:$F$1054,MATCH(Skráningarblað!F152,Tvíl.kk!$D$3:$D$1054,0),6),IF(AND(G152="Male",B152="Tvenndarleikur"),INDEX(Tvennd.kk!$A$3:$F$1025,MATCH(Skráningarblað!F152,Tvennd.kk!$D$3:$D$1025,0),6),IF(AND(G152="Female",B152="Einliðaleikur"),INDEX(Einl.kvk!$A$3:$F$1004,MATCH(Skráningarblað!F152,Einl.kvk!$D$3:$D$1004,0),6),IF(AND(G152="Female",B152="Tvíliðaleikur"),INDEX(Tvíl.kvk!$A$3:$F$1008,MATCH(Skráningarblað!F152,Tvíl.kvk!$D$3:$D$1008,0),6),IF(AND(G152="Female",B152="Tvenndarleikur"),INDEX(Tvennd.kvk!$A$3:$F$1009,MATCH(Skráningarblað!F152,Tvennd.kvk!$D$3:$D$1009,0),6),"")))))),0)</f>
        <v/>
      </c>
      <c r="O152" s="13" t="str">
        <f>IFERROR(IF(F152="","",IF(AND(NOT(B152="Einliðaleikur"),D152=""),"Partner Wanted",INDEX(Leikmannaskrá!$A$2:$D$1171,MATCH(D152,Leikmannaskrá!$A$2:$A$1175,0),2))),"")</f>
        <v/>
      </c>
      <c r="P152" s="13" t="str">
        <f>IFERROR(INDEX(Leikmannaskrá!$A$2:$D$1171,MATCH(D152,Leikmannaskrá!$A$2:$A$1175,0),4),"")</f>
        <v/>
      </c>
      <c r="Q152" s="13" t="str">
        <f>IFERROR(IF(AND(P152="Male",B152="Einliðaleikur"),INDEX(Einl.kk!$A$3:$F$1041,MATCH(Skráningarblað!O152,Einl.kk!$D$3:$D$1041,0),2),IF(AND(P152="Male",B152="Tvíliðaleikur"),INDEX(Tvíl.kk!$A$3:$F$1054,MATCH(Skráningarblað!O152,Tvíl.kk!$D$3:$D$1054,0),2),IF(AND(P152="Male",B152="Tvenndarleikur"),INDEX(Tvennd.kk!$A$3:$F$1025,MATCH(Skráningarblað!O152,Tvennd.kk!$D$3:$D$1025,0),2),IF(AND(P152="Female",B152="Einliðaleikur"),INDEX(Einl.kvk!$A$3:$F$1004,MATCH(Skráningarblað!O152,Einl.kvk!$D$3:$D$1004,0),2),IF(AND(P152="Female",B152="Tvíliðaleikur"),INDEX(Tvíl.kvk!$A$3:$F$1008,MATCH(Skráningarblað!O152,Tvíl.kvk!$D$3:$D$1008,0),2),IF(AND(P152="Female",B152="Tvenndarleikur"),INDEX(Tvennd.kvk!$A$3:$F$1009,MATCH(Skráningarblað!O152,Tvennd.kvk!$D$3:$D$1009,0),2),"")))))),"2. Deild")</f>
        <v/>
      </c>
      <c r="R152" s="13" t="str">
        <f t="shared" si="16"/>
        <v/>
      </c>
      <c r="S152" s="13" t="str">
        <f>IFERROR(IF(AND(P152="Male",B152="Einliðaleikur"),INDEX(Einl.kk!$A$3:$F$1041,MATCH(Skráningarblað!O152,Einl.kk!$D$3:$D$1041,0),6),IF(AND(P152="Male",B152="Tvíliðaleikur"),INDEX(Tvíl.kk!$A$3:$F$1054,MATCH(Skráningarblað!O152,Tvíl.kk!$D$3:$D$1054,0),6),IF(AND(P152="Male",B152="Tvenndarleikur"),INDEX(Tvennd.kk!$A$3:$F$1025,MATCH(Skráningarblað!O152,Tvennd.kk!$D$3:$D$1025,0),6),IF(AND(P152="Female",B152="Einliðaleikur"),INDEX(Einl.kvk!$A$3:$F$1004,MATCH(Skráningarblað!O152,Einl.kvk!$D$3:$D$1004,0),6),IF(AND(P152="Female",B152="Tvíliðaleikur"),INDEX(Tvíl.kvk!$A$3:$F$1008,MATCH(Skráningarblað!O152,Tvíl.kvk!$D$3:$D$1008,0),6),IF(AND(P152="Female",B152="Tvenndarleikur"),INDEX(Tvennd.kvk!$A$3:$F$1009,MATCH(Skráningarblað!O152,Tvennd.kvk!$D$3:$D$1009,0),6),"")))))),0)</f>
        <v/>
      </c>
      <c r="T152" s="13" t="str">
        <f>IFERROR(INDEX(Leikmannaskrá!$A$2:$E$612,MATCH(A152,Leikmannaskrá!$A$2:$A$612,0),5),"")</f>
        <v/>
      </c>
      <c r="U152" s="29" t="str">
        <f t="shared" si="17"/>
        <v/>
      </c>
    </row>
    <row r="153" spans="1:21" x14ac:dyDescent="0.35">
      <c r="A153" s="28"/>
      <c r="B153" s="28"/>
      <c r="C153" s="28"/>
      <c r="D153" s="28"/>
      <c r="E153" s="28"/>
      <c r="F153" s="13" t="str">
        <f>IFERROR(INDEX(Leikmannaskrá!$A$2:$D$1171,MATCH(A153,Leikmannaskrá!$A$2:$A$1175,0),2),"")</f>
        <v/>
      </c>
      <c r="G153" s="13" t="str">
        <f>IFERROR(INDEX(Leikmannaskrá!$A$2:$D$1171,MATCH(A153,Leikmannaskrá!$A$2:$A$1175,0),4),"")</f>
        <v/>
      </c>
      <c r="H153" s="13" t="str">
        <f>IFERROR(INDEX(Leikmannaskrá!$A$2:$D$1171,MATCH(A153,Leikmannaskrá!$A$2:$A$1175,0),3),"")</f>
        <v/>
      </c>
      <c r="I153" s="13" t="str">
        <f>IFERROR(IF(AND(G153="Male",B153="Einliðaleikur"),INDEX(Einl.kk!$A$3:$F$1041,MATCH(Skráningarblað!F153,Einl.kk!$D$3:$D$1041,0),2),IF(AND(G153="Male",B153="Tvíliðaleikur"),INDEX(Tvíl.kk!$A$3:$F$1054,MATCH(Skráningarblað!F153,Tvíl.kk!$D$3:$D$1054,0),2),IF(AND(G153="Male",B153="Tvenndarleikur"),INDEX(Tvennd.kk!$A$3:$F$1025,MATCH(Skráningarblað!F153,Tvennd.kk!$D$3:$D$1025,0),2),IF(AND(G153="Female",B153="Einliðaleikur"),INDEX(Einl.kvk!$A$3:$F$1004,MATCH(Skráningarblað!F153,Einl.kvk!$D$3:$D$1004,0),2),IF(AND(G153="Female",B153="Tvíliðaleikur"),INDEX(Tvíl.kvk!$A$3:$F$1008,MATCH(Skráningarblað!F153,Tvíl.kvk!$D$3:$D$1008,0),2),IF(AND(G153="Female",B153="Tvenndarleikur"),INDEX(Tvennd.kvk!$A$3:$F$1009,MATCH(Skráningarblað!F153,Tvennd.kvk!$D$3:$D$1009,0),2),"")))))),"2. Deild")</f>
        <v/>
      </c>
      <c r="J153" s="13" t="str">
        <f t="shared" si="12"/>
        <v/>
      </c>
      <c r="K153" s="13" t="str">
        <f t="shared" si="13"/>
        <v/>
      </c>
      <c r="L153" s="13">
        <f t="shared" si="14"/>
        <v>0</v>
      </c>
      <c r="M153" s="13" t="str">
        <f t="shared" si="15"/>
        <v xml:space="preserve"> -  </v>
      </c>
      <c r="N153" s="13" t="str">
        <f>IFERROR(IF(AND(G153="Male",B153="Einliðaleikur"),INDEX(Einl.kk!$A$3:$F$1041,MATCH(Skráningarblað!F153,Einl.kk!$D$3:$D$1041,0),6),IF(AND(G153="Male",B153="Tvíliðaleikur"),INDEX(Tvíl.kk!$A$3:$F$1054,MATCH(Skráningarblað!F153,Tvíl.kk!$D$3:$D$1054,0),6),IF(AND(G153="Male",B153="Tvenndarleikur"),INDEX(Tvennd.kk!$A$3:$F$1025,MATCH(Skráningarblað!F153,Tvennd.kk!$D$3:$D$1025,0),6),IF(AND(G153="Female",B153="Einliðaleikur"),INDEX(Einl.kvk!$A$3:$F$1004,MATCH(Skráningarblað!F153,Einl.kvk!$D$3:$D$1004,0),6),IF(AND(G153="Female",B153="Tvíliðaleikur"),INDEX(Tvíl.kvk!$A$3:$F$1008,MATCH(Skráningarblað!F153,Tvíl.kvk!$D$3:$D$1008,0),6),IF(AND(G153="Female",B153="Tvenndarleikur"),INDEX(Tvennd.kvk!$A$3:$F$1009,MATCH(Skráningarblað!F153,Tvennd.kvk!$D$3:$D$1009,0),6),"")))))),0)</f>
        <v/>
      </c>
      <c r="O153" s="13" t="str">
        <f>IFERROR(IF(F153="","",IF(AND(NOT(B153="Einliðaleikur"),D153=""),"Partner Wanted",INDEX(Leikmannaskrá!$A$2:$D$1171,MATCH(D153,Leikmannaskrá!$A$2:$A$1175,0),2))),"")</f>
        <v/>
      </c>
      <c r="P153" s="13" t="str">
        <f>IFERROR(INDEX(Leikmannaskrá!$A$2:$D$1171,MATCH(D153,Leikmannaskrá!$A$2:$A$1175,0),4),"")</f>
        <v/>
      </c>
      <c r="Q153" s="13" t="str">
        <f>IFERROR(IF(AND(P153="Male",B153="Einliðaleikur"),INDEX(Einl.kk!$A$3:$F$1041,MATCH(Skráningarblað!O153,Einl.kk!$D$3:$D$1041,0),2),IF(AND(P153="Male",B153="Tvíliðaleikur"),INDEX(Tvíl.kk!$A$3:$F$1054,MATCH(Skráningarblað!O153,Tvíl.kk!$D$3:$D$1054,0),2),IF(AND(P153="Male",B153="Tvenndarleikur"),INDEX(Tvennd.kk!$A$3:$F$1025,MATCH(Skráningarblað!O153,Tvennd.kk!$D$3:$D$1025,0),2),IF(AND(P153="Female",B153="Einliðaleikur"),INDEX(Einl.kvk!$A$3:$F$1004,MATCH(Skráningarblað!O153,Einl.kvk!$D$3:$D$1004,0),2),IF(AND(P153="Female",B153="Tvíliðaleikur"),INDEX(Tvíl.kvk!$A$3:$F$1008,MATCH(Skráningarblað!O153,Tvíl.kvk!$D$3:$D$1008,0),2),IF(AND(P153="Female",B153="Tvenndarleikur"),INDEX(Tvennd.kvk!$A$3:$F$1009,MATCH(Skráningarblað!O153,Tvennd.kvk!$D$3:$D$1009,0),2),"")))))),"2. Deild")</f>
        <v/>
      </c>
      <c r="R153" s="13" t="str">
        <f t="shared" si="16"/>
        <v/>
      </c>
      <c r="S153" s="13" t="str">
        <f>IFERROR(IF(AND(P153="Male",B153="Einliðaleikur"),INDEX(Einl.kk!$A$3:$F$1041,MATCH(Skráningarblað!O153,Einl.kk!$D$3:$D$1041,0),6),IF(AND(P153="Male",B153="Tvíliðaleikur"),INDEX(Tvíl.kk!$A$3:$F$1054,MATCH(Skráningarblað!O153,Tvíl.kk!$D$3:$D$1054,0),6),IF(AND(P153="Male",B153="Tvenndarleikur"),INDEX(Tvennd.kk!$A$3:$F$1025,MATCH(Skráningarblað!O153,Tvennd.kk!$D$3:$D$1025,0),6),IF(AND(P153="Female",B153="Einliðaleikur"),INDEX(Einl.kvk!$A$3:$F$1004,MATCH(Skráningarblað!O153,Einl.kvk!$D$3:$D$1004,0),6),IF(AND(P153="Female",B153="Tvíliðaleikur"),INDEX(Tvíl.kvk!$A$3:$F$1008,MATCH(Skráningarblað!O153,Tvíl.kvk!$D$3:$D$1008,0),6),IF(AND(P153="Female",B153="Tvenndarleikur"),INDEX(Tvennd.kvk!$A$3:$F$1009,MATCH(Skráningarblað!O153,Tvennd.kvk!$D$3:$D$1009,0),6),"")))))),0)</f>
        <v/>
      </c>
      <c r="T153" s="13" t="str">
        <f>IFERROR(INDEX(Leikmannaskrá!$A$2:$E$612,MATCH(A153,Leikmannaskrá!$A$2:$A$612,0),5),"")</f>
        <v/>
      </c>
      <c r="U153" s="29" t="str">
        <f t="shared" si="17"/>
        <v/>
      </c>
    </row>
    <row r="154" spans="1:21" x14ac:dyDescent="0.35">
      <c r="A154" s="28"/>
      <c r="B154" s="28"/>
      <c r="C154" s="28"/>
      <c r="D154" s="28"/>
      <c r="E154" s="28"/>
      <c r="F154" s="13" t="str">
        <f>IFERROR(INDEX(Leikmannaskrá!$A$2:$D$1171,MATCH(A154,Leikmannaskrá!$A$2:$A$1175,0),2),"")</f>
        <v/>
      </c>
      <c r="G154" s="13" t="str">
        <f>IFERROR(INDEX(Leikmannaskrá!$A$2:$D$1171,MATCH(A154,Leikmannaskrá!$A$2:$A$1175,0),4),"")</f>
        <v/>
      </c>
      <c r="H154" s="13" t="str">
        <f>IFERROR(INDEX(Leikmannaskrá!$A$2:$D$1171,MATCH(A154,Leikmannaskrá!$A$2:$A$1175,0),3),"")</f>
        <v/>
      </c>
      <c r="I154" s="13" t="str">
        <f>IFERROR(IF(AND(G154="Male",B154="Einliðaleikur"),INDEX(Einl.kk!$A$3:$F$1041,MATCH(Skráningarblað!F154,Einl.kk!$D$3:$D$1041,0),2),IF(AND(G154="Male",B154="Tvíliðaleikur"),INDEX(Tvíl.kk!$A$3:$F$1054,MATCH(Skráningarblað!F154,Tvíl.kk!$D$3:$D$1054,0),2),IF(AND(G154="Male",B154="Tvenndarleikur"),INDEX(Tvennd.kk!$A$3:$F$1025,MATCH(Skráningarblað!F154,Tvennd.kk!$D$3:$D$1025,0),2),IF(AND(G154="Female",B154="Einliðaleikur"),INDEX(Einl.kvk!$A$3:$F$1004,MATCH(Skráningarblað!F154,Einl.kvk!$D$3:$D$1004,0),2),IF(AND(G154="Female",B154="Tvíliðaleikur"),INDEX(Tvíl.kvk!$A$3:$F$1008,MATCH(Skráningarblað!F154,Tvíl.kvk!$D$3:$D$1008,0),2),IF(AND(G154="Female",B154="Tvenndarleikur"),INDEX(Tvennd.kvk!$A$3:$F$1009,MATCH(Skráningarblað!F154,Tvennd.kvk!$D$3:$D$1009,0),2),"")))))),"2. Deild")</f>
        <v/>
      </c>
      <c r="J154" s="13" t="str">
        <f t="shared" si="12"/>
        <v/>
      </c>
      <c r="K154" s="13" t="str">
        <f t="shared" si="13"/>
        <v/>
      </c>
      <c r="L154" s="13">
        <f t="shared" si="14"/>
        <v>0</v>
      </c>
      <c r="M154" s="13" t="str">
        <f t="shared" si="15"/>
        <v xml:space="preserve"> -  </v>
      </c>
      <c r="N154" s="13" t="str">
        <f>IFERROR(IF(AND(G154="Male",B154="Einliðaleikur"),INDEX(Einl.kk!$A$3:$F$1041,MATCH(Skráningarblað!F154,Einl.kk!$D$3:$D$1041,0),6),IF(AND(G154="Male",B154="Tvíliðaleikur"),INDEX(Tvíl.kk!$A$3:$F$1054,MATCH(Skráningarblað!F154,Tvíl.kk!$D$3:$D$1054,0),6),IF(AND(G154="Male",B154="Tvenndarleikur"),INDEX(Tvennd.kk!$A$3:$F$1025,MATCH(Skráningarblað!F154,Tvennd.kk!$D$3:$D$1025,0),6),IF(AND(G154="Female",B154="Einliðaleikur"),INDEX(Einl.kvk!$A$3:$F$1004,MATCH(Skráningarblað!F154,Einl.kvk!$D$3:$D$1004,0),6),IF(AND(G154="Female",B154="Tvíliðaleikur"),INDEX(Tvíl.kvk!$A$3:$F$1008,MATCH(Skráningarblað!F154,Tvíl.kvk!$D$3:$D$1008,0),6),IF(AND(G154="Female",B154="Tvenndarleikur"),INDEX(Tvennd.kvk!$A$3:$F$1009,MATCH(Skráningarblað!F154,Tvennd.kvk!$D$3:$D$1009,0),6),"")))))),0)</f>
        <v/>
      </c>
      <c r="O154" s="13" t="str">
        <f>IFERROR(IF(F154="","",IF(AND(NOT(B154="Einliðaleikur"),D154=""),"Partner Wanted",INDEX(Leikmannaskrá!$A$2:$D$1171,MATCH(D154,Leikmannaskrá!$A$2:$A$1175,0),2))),"")</f>
        <v/>
      </c>
      <c r="P154" s="13" t="str">
        <f>IFERROR(INDEX(Leikmannaskrá!$A$2:$D$1171,MATCH(D154,Leikmannaskrá!$A$2:$A$1175,0),4),"")</f>
        <v/>
      </c>
      <c r="Q154" s="13" t="str">
        <f>IFERROR(IF(AND(P154="Male",B154="Einliðaleikur"),INDEX(Einl.kk!$A$3:$F$1041,MATCH(Skráningarblað!O154,Einl.kk!$D$3:$D$1041,0),2),IF(AND(P154="Male",B154="Tvíliðaleikur"),INDEX(Tvíl.kk!$A$3:$F$1054,MATCH(Skráningarblað!O154,Tvíl.kk!$D$3:$D$1054,0),2),IF(AND(P154="Male",B154="Tvenndarleikur"),INDEX(Tvennd.kk!$A$3:$F$1025,MATCH(Skráningarblað!O154,Tvennd.kk!$D$3:$D$1025,0),2),IF(AND(P154="Female",B154="Einliðaleikur"),INDEX(Einl.kvk!$A$3:$F$1004,MATCH(Skráningarblað!O154,Einl.kvk!$D$3:$D$1004,0),2),IF(AND(P154="Female",B154="Tvíliðaleikur"),INDEX(Tvíl.kvk!$A$3:$F$1008,MATCH(Skráningarblað!O154,Tvíl.kvk!$D$3:$D$1008,0),2),IF(AND(P154="Female",B154="Tvenndarleikur"),INDEX(Tvennd.kvk!$A$3:$F$1009,MATCH(Skráningarblað!O154,Tvennd.kvk!$D$3:$D$1009,0),2),"")))))),"2. Deild")</f>
        <v/>
      </c>
      <c r="R154" s="13" t="str">
        <f t="shared" si="16"/>
        <v/>
      </c>
      <c r="S154" s="13" t="str">
        <f>IFERROR(IF(AND(P154="Male",B154="Einliðaleikur"),INDEX(Einl.kk!$A$3:$F$1041,MATCH(Skráningarblað!O154,Einl.kk!$D$3:$D$1041,0),6),IF(AND(P154="Male",B154="Tvíliðaleikur"),INDEX(Tvíl.kk!$A$3:$F$1054,MATCH(Skráningarblað!O154,Tvíl.kk!$D$3:$D$1054,0),6),IF(AND(P154="Male",B154="Tvenndarleikur"),INDEX(Tvennd.kk!$A$3:$F$1025,MATCH(Skráningarblað!O154,Tvennd.kk!$D$3:$D$1025,0),6),IF(AND(P154="Female",B154="Einliðaleikur"),INDEX(Einl.kvk!$A$3:$F$1004,MATCH(Skráningarblað!O154,Einl.kvk!$D$3:$D$1004,0),6),IF(AND(P154="Female",B154="Tvíliðaleikur"),INDEX(Tvíl.kvk!$A$3:$F$1008,MATCH(Skráningarblað!O154,Tvíl.kvk!$D$3:$D$1008,0),6),IF(AND(P154="Female",B154="Tvenndarleikur"),INDEX(Tvennd.kvk!$A$3:$F$1009,MATCH(Skráningarblað!O154,Tvennd.kvk!$D$3:$D$1009,0),6),"")))))),0)</f>
        <v/>
      </c>
      <c r="T154" s="13" t="str">
        <f>IFERROR(INDEX(Leikmannaskrá!$A$2:$E$612,MATCH(A154,Leikmannaskrá!$A$2:$A$612,0),5),"")</f>
        <v/>
      </c>
      <c r="U154" s="29" t="str">
        <f t="shared" si="17"/>
        <v/>
      </c>
    </row>
    <row r="155" spans="1:21" x14ac:dyDescent="0.35">
      <c r="A155" s="28"/>
      <c r="B155" s="28"/>
      <c r="C155" s="28"/>
      <c r="D155" s="28"/>
      <c r="E155" s="28"/>
      <c r="F155" s="13" t="str">
        <f>IFERROR(INDEX(Leikmannaskrá!$A$2:$D$1171,MATCH(A155,Leikmannaskrá!$A$2:$A$1175,0),2),"")</f>
        <v/>
      </c>
      <c r="G155" s="13" t="str">
        <f>IFERROR(INDEX(Leikmannaskrá!$A$2:$D$1171,MATCH(A155,Leikmannaskrá!$A$2:$A$1175,0),4),"")</f>
        <v/>
      </c>
      <c r="H155" s="13" t="str">
        <f>IFERROR(INDEX(Leikmannaskrá!$A$2:$D$1171,MATCH(A155,Leikmannaskrá!$A$2:$A$1175,0),3),"")</f>
        <v/>
      </c>
      <c r="I155" s="13" t="str">
        <f>IFERROR(IF(AND(G155="Male",B155="Einliðaleikur"),INDEX(Einl.kk!$A$3:$F$1041,MATCH(Skráningarblað!F155,Einl.kk!$D$3:$D$1041,0),2),IF(AND(G155="Male",B155="Tvíliðaleikur"),INDEX(Tvíl.kk!$A$3:$F$1054,MATCH(Skráningarblað!F155,Tvíl.kk!$D$3:$D$1054,0),2),IF(AND(G155="Male",B155="Tvenndarleikur"),INDEX(Tvennd.kk!$A$3:$F$1025,MATCH(Skráningarblað!F155,Tvennd.kk!$D$3:$D$1025,0),2),IF(AND(G155="Female",B155="Einliðaleikur"),INDEX(Einl.kvk!$A$3:$F$1004,MATCH(Skráningarblað!F155,Einl.kvk!$D$3:$D$1004,0),2),IF(AND(G155="Female",B155="Tvíliðaleikur"),INDEX(Tvíl.kvk!$A$3:$F$1008,MATCH(Skráningarblað!F155,Tvíl.kvk!$D$3:$D$1008,0),2),IF(AND(G155="Female",B155="Tvenndarleikur"),INDEX(Tvennd.kvk!$A$3:$F$1009,MATCH(Skráningarblað!F155,Tvennd.kvk!$D$3:$D$1009,0),2),"")))))),"2. Deild")</f>
        <v/>
      </c>
      <c r="J155" s="13" t="str">
        <f t="shared" si="12"/>
        <v/>
      </c>
      <c r="K155" s="13" t="str">
        <f t="shared" si="13"/>
        <v/>
      </c>
      <c r="L155" s="13">
        <f t="shared" si="14"/>
        <v>0</v>
      </c>
      <c r="M155" s="13" t="str">
        <f t="shared" si="15"/>
        <v xml:space="preserve"> -  </v>
      </c>
      <c r="N155" s="13" t="str">
        <f>IFERROR(IF(AND(G155="Male",B155="Einliðaleikur"),INDEX(Einl.kk!$A$3:$F$1041,MATCH(Skráningarblað!F155,Einl.kk!$D$3:$D$1041,0),6),IF(AND(G155="Male",B155="Tvíliðaleikur"),INDEX(Tvíl.kk!$A$3:$F$1054,MATCH(Skráningarblað!F155,Tvíl.kk!$D$3:$D$1054,0),6),IF(AND(G155="Male",B155="Tvenndarleikur"),INDEX(Tvennd.kk!$A$3:$F$1025,MATCH(Skráningarblað!F155,Tvennd.kk!$D$3:$D$1025,0),6),IF(AND(G155="Female",B155="Einliðaleikur"),INDEX(Einl.kvk!$A$3:$F$1004,MATCH(Skráningarblað!F155,Einl.kvk!$D$3:$D$1004,0),6),IF(AND(G155="Female",B155="Tvíliðaleikur"),INDEX(Tvíl.kvk!$A$3:$F$1008,MATCH(Skráningarblað!F155,Tvíl.kvk!$D$3:$D$1008,0),6),IF(AND(G155="Female",B155="Tvenndarleikur"),INDEX(Tvennd.kvk!$A$3:$F$1009,MATCH(Skráningarblað!F155,Tvennd.kvk!$D$3:$D$1009,0),6),"")))))),0)</f>
        <v/>
      </c>
      <c r="O155" s="13" t="str">
        <f>IFERROR(IF(F155="","",IF(AND(NOT(B155="Einliðaleikur"),D155=""),"Partner Wanted",INDEX(Leikmannaskrá!$A$2:$D$1171,MATCH(D155,Leikmannaskrá!$A$2:$A$1175,0),2))),"")</f>
        <v/>
      </c>
      <c r="P155" s="13" t="str">
        <f>IFERROR(INDEX(Leikmannaskrá!$A$2:$D$1171,MATCH(D155,Leikmannaskrá!$A$2:$A$1175,0),4),"")</f>
        <v/>
      </c>
      <c r="Q155" s="13" t="str">
        <f>IFERROR(IF(AND(P155="Male",B155="Einliðaleikur"),INDEX(Einl.kk!$A$3:$F$1041,MATCH(Skráningarblað!O155,Einl.kk!$D$3:$D$1041,0),2),IF(AND(P155="Male",B155="Tvíliðaleikur"),INDEX(Tvíl.kk!$A$3:$F$1054,MATCH(Skráningarblað!O155,Tvíl.kk!$D$3:$D$1054,0),2),IF(AND(P155="Male",B155="Tvenndarleikur"),INDEX(Tvennd.kk!$A$3:$F$1025,MATCH(Skráningarblað!O155,Tvennd.kk!$D$3:$D$1025,0),2),IF(AND(P155="Female",B155="Einliðaleikur"),INDEX(Einl.kvk!$A$3:$F$1004,MATCH(Skráningarblað!O155,Einl.kvk!$D$3:$D$1004,0),2),IF(AND(P155="Female",B155="Tvíliðaleikur"),INDEX(Tvíl.kvk!$A$3:$F$1008,MATCH(Skráningarblað!O155,Tvíl.kvk!$D$3:$D$1008,0),2),IF(AND(P155="Female",B155="Tvenndarleikur"),INDEX(Tvennd.kvk!$A$3:$F$1009,MATCH(Skráningarblað!O155,Tvennd.kvk!$D$3:$D$1009,0),2),"")))))),"2. Deild")</f>
        <v/>
      </c>
      <c r="R155" s="13" t="str">
        <f t="shared" si="16"/>
        <v/>
      </c>
      <c r="S155" s="13" t="str">
        <f>IFERROR(IF(AND(P155="Male",B155="Einliðaleikur"),INDEX(Einl.kk!$A$3:$F$1041,MATCH(Skráningarblað!O155,Einl.kk!$D$3:$D$1041,0),6),IF(AND(P155="Male",B155="Tvíliðaleikur"),INDEX(Tvíl.kk!$A$3:$F$1054,MATCH(Skráningarblað!O155,Tvíl.kk!$D$3:$D$1054,0),6),IF(AND(P155="Male",B155="Tvenndarleikur"),INDEX(Tvennd.kk!$A$3:$F$1025,MATCH(Skráningarblað!O155,Tvennd.kk!$D$3:$D$1025,0),6),IF(AND(P155="Female",B155="Einliðaleikur"),INDEX(Einl.kvk!$A$3:$F$1004,MATCH(Skráningarblað!O155,Einl.kvk!$D$3:$D$1004,0),6),IF(AND(P155="Female",B155="Tvíliðaleikur"),INDEX(Tvíl.kvk!$A$3:$F$1008,MATCH(Skráningarblað!O155,Tvíl.kvk!$D$3:$D$1008,0),6),IF(AND(P155="Female",B155="Tvenndarleikur"),INDEX(Tvennd.kvk!$A$3:$F$1009,MATCH(Skráningarblað!O155,Tvennd.kvk!$D$3:$D$1009,0),6),"")))))),0)</f>
        <v/>
      </c>
      <c r="T155" s="13" t="str">
        <f>IFERROR(INDEX(Leikmannaskrá!$A$2:$E$612,MATCH(A155,Leikmannaskrá!$A$2:$A$612,0),5),"")</f>
        <v/>
      </c>
      <c r="U155" s="29" t="str">
        <f t="shared" si="17"/>
        <v/>
      </c>
    </row>
    <row r="156" spans="1:21" x14ac:dyDescent="0.35">
      <c r="A156" s="28"/>
      <c r="B156" s="28"/>
      <c r="C156" s="28"/>
      <c r="D156" s="28"/>
      <c r="E156" s="28"/>
      <c r="F156" s="13" t="str">
        <f>IFERROR(INDEX(Leikmannaskrá!$A$2:$D$1171,MATCH(A156,Leikmannaskrá!$A$2:$A$1175,0),2),"")</f>
        <v/>
      </c>
      <c r="G156" s="13" t="str">
        <f>IFERROR(INDEX(Leikmannaskrá!$A$2:$D$1171,MATCH(A156,Leikmannaskrá!$A$2:$A$1175,0),4),"")</f>
        <v/>
      </c>
      <c r="H156" s="13" t="str">
        <f>IFERROR(INDEX(Leikmannaskrá!$A$2:$D$1171,MATCH(A156,Leikmannaskrá!$A$2:$A$1175,0),3),"")</f>
        <v/>
      </c>
      <c r="I156" s="13" t="str">
        <f>IFERROR(IF(AND(G156="Male",B156="Einliðaleikur"),INDEX(Einl.kk!$A$3:$F$1041,MATCH(Skráningarblað!F156,Einl.kk!$D$3:$D$1041,0),2),IF(AND(G156="Male",B156="Tvíliðaleikur"),INDEX(Tvíl.kk!$A$3:$F$1054,MATCH(Skráningarblað!F156,Tvíl.kk!$D$3:$D$1054,0),2),IF(AND(G156="Male",B156="Tvenndarleikur"),INDEX(Tvennd.kk!$A$3:$F$1025,MATCH(Skráningarblað!F156,Tvennd.kk!$D$3:$D$1025,0),2),IF(AND(G156="Female",B156="Einliðaleikur"),INDEX(Einl.kvk!$A$3:$F$1004,MATCH(Skráningarblað!F156,Einl.kvk!$D$3:$D$1004,0),2),IF(AND(G156="Female",B156="Tvíliðaleikur"),INDEX(Tvíl.kvk!$A$3:$F$1008,MATCH(Skráningarblað!F156,Tvíl.kvk!$D$3:$D$1008,0),2),IF(AND(G156="Female",B156="Tvenndarleikur"),INDEX(Tvennd.kvk!$A$3:$F$1009,MATCH(Skráningarblað!F156,Tvennd.kvk!$D$3:$D$1009,0),2),"")))))),"2. Deild")</f>
        <v/>
      </c>
      <c r="J156" s="13" t="str">
        <f t="shared" si="12"/>
        <v/>
      </c>
      <c r="K156" s="13" t="str">
        <f t="shared" si="13"/>
        <v/>
      </c>
      <c r="L156" s="13">
        <f t="shared" si="14"/>
        <v>0</v>
      </c>
      <c r="M156" s="13" t="str">
        <f t="shared" si="15"/>
        <v xml:space="preserve"> -  </v>
      </c>
      <c r="N156" s="13" t="str">
        <f>IFERROR(IF(AND(G156="Male",B156="Einliðaleikur"),INDEX(Einl.kk!$A$3:$F$1041,MATCH(Skráningarblað!F156,Einl.kk!$D$3:$D$1041,0),6),IF(AND(G156="Male",B156="Tvíliðaleikur"),INDEX(Tvíl.kk!$A$3:$F$1054,MATCH(Skráningarblað!F156,Tvíl.kk!$D$3:$D$1054,0),6),IF(AND(G156="Male",B156="Tvenndarleikur"),INDEX(Tvennd.kk!$A$3:$F$1025,MATCH(Skráningarblað!F156,Tvennd.kk!$D$3:$D$1025,0),6),IF(AND(G156="Female",B156="Einliðaleikur"),INDEX(Einl.kvk!$A$3:$F$1004,MATCH(Skráningarblað!F156,Einl.kvk!$D$3:$D$1004,0),6),IF(AND(G156="Female",B156="Tvíliðaleikur"),INDEX(Tvíl.kvk!$A$3:$F$1008,MATCH(Skráningarblað!F156,Tvíl.kvk!$D$3:$D$1008,0),6),IF(AND(G156="Female",B156="Tvenndarleikur"),INDEX(Tvennd.kvk!$A$3:$F$1009,MATCH(Skráningarblað!F156,Tvennd.kvk!$D$3:$D$1009,0),6),"")))))),0)</f>
        <v/>
      </c>
      <c r="O156" s="13" t="str">
        <f>IFERROR(IF(F156="","",IF(AND(NOT(B156="Einliðaleikur"),D156=""),"Partner Wanted",INDEX(Leikmannaskrá!$A$2:$D$1171,MATCH(D156,Leikmannaskrá!$A$2:$A$1175,0),2))),"")</f>
        <v/>
      </c>
      <c r="P156" s="13" t="str">
        <f>IFERROR(INDEX(Leikmannaskrá!$A$2:$D$1171,MATCH(D156,Leikmannaskrá!$A$2:$A$1175,0),4),"")</f>
        <v/>
      </c>
      <c r="Q156" s="13" t="str">
        <f>IFERROR(IF(AND(P156="Male",B156="Einliðaleikur"),INDEX(Einl.kk!$A$3:$F$1041,MATCH(Skráningarblað!O156,Einl.kk!$D$3:$D$1041,0),2),IF(AND(P156="Male",B156="Tvíliðaleikur"),INDEX(Tvíl.kk!$A$3:$F$1054,MATCH(Skráningarblað!O156,Tvíl.kk!$D$3:$D$1054,0),2),IF(AND(P156="Male",B156="Tvenndarleikur"),INDEX(Tvennd.kk!$A$3:$F$1025,MATCH(Skráningarblað!O156,Tvennd.kk!$D$3:$D$1025,0),2),IF(AND(P156="Female",B156="Einliðaleikur"),INDEX(Einl.kvk!$A$3:$F$1004,MATCH(Skráningarblað!O156,Einl.kvk!$D$3:$D$1004,0),2),IF(AND(P156="Female",B156="Tvíliðaleikur"),INDEX(Tvíl.kvk!$A$3:$F$1008,MATCH(Skráningarblað!O156,Tvíl.kvk!$D$3:$D$1008,0),2),IF(AND(P156="Female",B156="Tvenndarleikur"),INDEX(Tvennd.kvk!$A$3:$F$1009,MATCH(Skráningarblað!O156,Tvennd.kvk!$D$3:$D$1009,0),2),"")))))),"2. Deild")</f>
        <v/>
      </c>
      <c r="R156" s="13" t="str">
        <f t="shared" si="16"/>
        <v/>
      </c>
      <c r="S156" s="13" t="str">
        <f>IFERROR(IF(AND(P156="Male",B156="Einliðaleikur"),INDEX(Einl.kk!$A$3:$F$1041,MATCH(Skráningarblað!O156,Einl.kk!$D$3:$D$1041,0),6),IF(AND(P156="Male",B156="Tvíliðaleikur"),INDEX(Tvíl.kk!$A$3:$F$1054,MATCH(Skráningarblað!O156,Tvíl.kk!$D$3:$D$1054,0),6),IF(AND(P156="Male",B156="Tvenndarleikur"),INDEX(Tvennd.kk!$A$3:$F$1025,MATCH(Skráningarblað!O156,Tvennd.kk!$D$3:$D$1025,0),6),IF(AND(P156="Female",B156="Einliðaleikur"),INDEX(Einl.kvk!$A$3:$F$1004,MATCH(Skráningarblað!O156,Einl.kvk!$D$3:$D$1004,0),6),IF(AND(P156="Female",B156="Tvíliðaleikur"),INDEX(Tvíl.kvk!$A$3:$F$1008,MATCH(Skráningarblað!O156,Tvíl.kvk!$D$3:$D$1008,0),6),IF(AND(P156="Female",B156="Tvenndarleikur"),INDEX(Tvennd.kvk!$A$3:$F$1009,MATCH(Skráningarblað!O156,Tvennd.kvk!$D$3:$D$1009,0),6),"")))))),0)</f>
        <v/>
      </c>
      <c r="T156" s="13" t="str">
        <f>IFERROR(INDEX(Leikmannaskrá!$A$2:$E$612,MATCH(A156,Leikmannaskrá!$A$2:$A$612,0),5),"")</f>
        <v/>
      </c>
      <c r="U156" s="29" t="str">
        <f t="shared" si="17"/>
        <v/>
      </c>
    </row>
    <row r="157" spans="1:21" x14ac:dyDescent="0.35">
      <c r="A157" s="28"/>
      <c r="B157" s="28"/>
      <c r="C157" s="28"/>
      <c r="D157" s="28"/>
      <c r="E157" s="28"/>
      <c r="F157" s="13" t="str">
        <f>IFERROR(INDEX(Leikmannaskrá!$A$2:$D$1171,MATCH(A157,Leikmannaskrá!$A$2:$A$1175,0),2),"")</f>
        <v/>
      </c>
      <c r="G157" s="13" t="str">
        <f>IFERROR(INDEX(Leikmannaskrá!$A$2:$D$1171,MATCH(A157,Leikmannaskrá!$A$2:$A$1175,0),4),"")</f>
        <v/>
      </c>
      <c r="H157" s="13" t="str">
        <f>IFERROR(INDEX(Leikmannaskrá!$A$2:$D$1171,MATCH(A157,Leikmannaskrá!$A$2:$A$1175,0),3),"")</f>
        <v/>
      </c>
      <c r="I157" s="13" t="str">
        <f>IFERROR(IF(AND(G157="Male",B157="Einliðaleikur"),INDEX(Einl.kk!$A$3:$F$1041,MATCH(Skráningarblað!F157,Einl.kk!$D$3:$D$1041,0),2),IF(AND(G157="Male",B157="Tvíliðaleikur"),INDEX(Tvíl.kk!$A$3:$F$1054,MATCH(Skráningarblað!F157,Tvíl.kk!$D$3:$D$1054,0),2),IF(AND(G157="Male",B157="Tvenndarleikur"),INDEX(Tvennd.kk!$A$3:$F$1025,MATCH(Skráningarblað!F157,Tvennd.kk!$D$3:$D$1025,0),2),IF(AND(G157="Female",B157="Einliðaleikur"),INDEX(Einl.kvk!$A$3:$F$1004,MATCH(Skráningarblað!F157,Einl.kvk!$D$3:$D$1004,0),2),IF(AND(G157="Female",B157="Tvíliðaleikur"),INDEX(Tvíl.kvk!$A$3:$F$1008,MATCH(Skráningarblað!F157,Tvíl.kvk!$D$3:$D$1008,0),2),IF(AND(G157="Female",B157="Tvenndarleikur"),INDEX(Tvennd.kvk!$A$3:$F$1009,MATCH(Skráningarblað!F157,Tvennd.kvk!$D$3:$D$1009,0),2),"")))))),"2. Deild")</f>
        <v/>
      </c>
      <c r="J157" s="13" t="str">
        <f t="shared" si="12"/>
        <v/>
      </c>
      <c r="K157" s="13" t="str">
        <f t="shared" si="13"/>
        <v/>
      </c>
      <c r="L157" s="13">
        <f t="shared" si="14"/>
        <v>0</v>
      </c>
      <c r="M157" s="13" t="str">
        <f t="shared" si="15"/>
        <v xml:space="preserve"> -  </v>
      </c>
      <c r="N157" s="13" t="str">
        <f>IFERROR(IF(AND(G157="Male",B157="Einliðaleikur"),INDEX(Einl.kk!$A$3:$F$1041,MATCH(Skráningarblað!F157,Einl.kk!$D$3:$D$1041,0),6),IF(AND(G157="Male",B157="Tvíliðaleikur"),INDEX(Tvíl.kk!$A$3:$F$1054,MATCH(Skráningarblað!F157,Tvíl.kk!$D$3:$D$1054,0),6),IF(AND(G157="Male",B157="Tvenndarleikur"),INDEX(Tvennd.kk!$A$3:$F$1025,MATCH(Skráningarblað!F157,Tvennd.kk!$D$3:$D$1025,0),6),IF(AND(G157="Female",B157="Einliðaleikur"),INDEX(Einl.kvk!$A$3:$F$1004,MATCH(Skráningarblað!F157,Einl.kvk!$D$3:$D$1004,0),6),IF(AND(G157="Female",B157="Tvíliðaleikur"),INDEX(Tvíl.kvk!$A$3:$F$1008,MATCH(Skráningarblað!F157,Tvíl.kvk!$D$3:$D$1008,0),6),IF(AND(G157="Female",B157="Tvenndarleikur"),INDEX(Tvennd.kvk!$A$3:$F$1009,MATCH(Skráningarblað!F157,Tvennd.kvk!$D$3:$D$1009,0),6),"")))))),0)</f>
        <v/>
      </c>
      <c r="O157" s="13" t="str">
        <f>IFERROR(IF(F157="","",IF(AND(NOT(B157="Einliðaleikur"),D157=""),"Partner Wanted",INDEX(Leikmannaskrá!$A$2:$D$1171,MATCH(D157,Leikmannaskrá!$A$2:$A$1175,0),2))),"")</f>
        <v/>
      </c>
      <c r="P157" s="13" t="str">
        <f>IFERROR(INDEX(Leikmannaskrá!$A$2:$D$1171,MATCH(D157,Leikmannaskrá!$A$2:$A$1175,0),4),"")</f>
        <v/>
      </c>
      <c r="Q157" s="13" t="str">
        <f>IFERROR(IF(AND(P157="Male",B157="Einliðaleikur"),INDEX(Einl.kk!$A$3:$F$1041,MATCH(Skráningarblað!O157,Einl.kk!$D$3:$D$1041,0),2),IF(AND(P157="Male",B157="Tvíliðaleikur"),INDEX(Tvíl.kk!$A$3:$F$1054,MATCH(Skráningarblað!O157,Tvíl.kk!$D$3:$D$1054,0),2),IF(AND(P157="Male",B157="Tvenndarleikur"),INDEX(Tvennd.kk!$A$3:$F$1025,MATCH(Skráningarblað!O157,Tvennd.kk!$D$3:$D$1025,0),2),IF(AND(P157="Female",B157="Einliðaleikur"),INDEX(Einl.kvk!$A$3:$F$1004,MATCH(Skráningarblað!O157,Einl.kvk!$D$3:$D$1004,0),2),IF(AND(P157="Female",B157="Tvíliðaleikur"),INDEX(Tvíl.kvk!$A$3:$F$1008,MATCH(Skráningarblað!O157,Tvíl.kvk!$D$3:$D$1008,0),2),IF(AND(P157="Female",B157="Tvenndarleikur"),INDEX(Tvennd.kvk!$A$3:$F$1009,MATCH(Skráningarblað!O157,Tvennd.kvk!$D$3:$D$1009,0),2),"")))))),"2. Deild")</f>
        <v/>
      </c>
      <c r="R157" s="13" t="str">
        <f t="shared" si="16"/>
        <v/>
      </c>
      <c r="S157" s="13" t="str">
        <f>IFERROR(IF(AND(P157="Male",B157="Einliðaleikur"),INDEX(Einl.kk!$A$3:$F$1041,MATCH(Skráningarblað!O157,Einl.kk!$D$3:$D$1041,0),6),IF(AND(P157="Male",B157="Tvíliðaleikur"),INDEX(Tvíl.kk!$A$3:$F$1054,MATCH(Skráningarblað!O157,Tvíl.kk!$D$3:$D$1054,0),6),IF(AND(P157="Male",B157="Tvenndarleikur"),INDEX(Tvennd.kk!$A$3:$F$1025,MATCH(Skráningarblað!O157,Tvennd.kk!$D$3:$D$1025,0),6),IF(AND(P157="Female",B157="Einliðaleikur"),INDEX(Einl.kvk!$A$3:$F$1004,MATCH(Skráningarblað!O157,Einl.kvk!$D$3:$D$1004,0),6),IF(AND(P157="Female",B157="Tvíliðaleikur"),INDEX(Tvíl.kvk!$A$3:$F$1008,MATCH(Skráningarblað!O157,Tvíl.kvk!$D$3:$D$1008,0),6),IF(AND(P157="Female",B157="Tvenndarleikur"),INDEX(Tvennd.kvk!$A$3:$F$1009,MATCH(Skráningarblað!O157,Tvennd.kvk!$D$3:$D$1009,0),6),"")))))),0)</f>
        <v/>
      </c>
      <c r="T157" s="13" t="str">
        <f>IFERROR(INDEX(Leikmannaskrá!$A$2:$E$612,MATCH(A157,Leikmannaskrá!$A$2:$A$612,0),5),"")</f>
        <v/>
      </c>
      <c r="U157" s="29" t="str">
        <f t="shared" si="17"/>
        <v/>
      </c>
    </row>
    <row r="158" spans="1:21" x14ac:dyDescent="0.35">
      <c r="A158" s="28"/>
      <c r="B158" s="28"/>
      <c r="C158" s="28"/>
      <c r="D158" s="28"/>
      <c r="E158" s="28"/>
      <c r="F158" s="13" t="str">
        <f>IFERROR(INDEX(Leikmannaskrá!$A$2:$D$1171,MATCH(A158,Leikmannaskrá!$A$2:$A$1175,0),2),"")</f>
        <v/>
      </c>
      <c r="G158" s="13" t="str">
        <f>IFERROR(INDEX(Leikmannaskrá!$A$2:$D$1171,MATCH(A158,Leikmannaskrá!$A$2:$A$1175,0),4),"")</f>
        <v/>
      </c>
      <c r="H158" s="13" t="str">
        <f>IFERROR(INDEX(Leikmannaskrá!$A$2:$D$1171,MATCH(A158,Leikmannaskrá!$A$2:$A$1175,0),3),"")</f>
        <v/>
      </c>
      <c r="I158" s="13" t="str">
        <f>IFERROR(IF(AND(G158="Male",B158="Einliðaleikur"),INDEX(Einl.kk!$A$3:$F$1041,MATCH(Skráningarblað!F158,Einl.kk!$D$3:$D$1041,0),2),IF(AND(G158="Male",B158="Tvíliðaleikur"),INDEX(Tvíl.kk!$A$3:$F$1054,MATCH(Skráningarblað!F158,Tvíl.kk!$D$3:$D$1054,0),2),IF(AND(G158="Male",B158="Tvenndarleikur"),INDEX(Tvennd.kk!$A$3:$F$1025,MATCH(Skráningarblað!F158,Tvennd.kk!$D$3:$D$1025,0),2),IF(AND(G158="Female",B158="Einliðaleikur"),INDEX(Einl.kvk!$A$3:$F$1004,MATCH(Skráningarblað!F158,Einl.kvk!$D$3:$D$1004,0),2),IF(AND(G158="Female",B158="Tvíliðaleikur"),INDEX(Tvíl.kvk!$A$3:$F$1008,MATCH(Skráningarblað!F158,Tvíl.kvk!$D$3:$D$1008,0),2),IF(AND(G158="Female",B158="Tvenndarleikur"),INDEX(Tvennd.kvk!$A$3:$F$1009,MATCH(Skráningarblað!F158,Tvennd.kvk!$D$3:$D$1009,0),2),"")))))),"2. Deild")</f>
        <v/>
      </c>
      <c r="J158" s="13" t="str">
        <f t="shared" si="12"/>
        <v/>
      </c>
      <c r="K158" s="13" t="str">
        <f t="shared" si="13"/>
        <v/>
      </c>
      <c r="L158" s="13">
        <f t="shared" si="14"/>
        <v>0</v>
      </c>
      <c r="M158" s="13" t="str">
        <f t="shared" si="15"/>
        <v xml:space="preserve"> -  </v>
      </c>
      <c r="N158" s="13" t="str">
        <f>IFERROR(IF(AND(G158="Male",B158="Einliðaleikur"),INDEX(Einl.kk!$A$3:$F$1041,MATCH(Skráningarblað!F158,Einl.kk!$D$3:$D$1041,0),6),IF(AND(G158="Male",B158="Tvíliðaleikur"),INDEX(Tvíl.kk!$A$3:$F$1054,MATCH(Skráningarblað!F158,Tvíl.kk!$D$3:$D$1054,0),6),IF(AND(G158="Male",B158="Tvenndarleikur"),INDEX(Tvennd.kk!$A$3:$F$1025,MATCH(Skráningarblað!F158,Tvennd.kk!$D$3:$D$1025,0),6),IF(AND(G158="Female",B158="Einliðaleikur"),INDEX(Einl.kvk!$A$3:$F$1004,MATCH(Skráningarblað!F158,Einl.kvk!$D$3:$D$1004,0),6),IF(AND(G158="Female",B158="Tvíliðaleikur"),INDEX(Tvíl.kvk!$A$3:$F$1008,MATCH(Skráningarblað!F158,Tvíl.kvk!$D$3:$D$1008,0),6),IF(AND(G158="Female",B158="Tvenndarleikur"),INDEX(Tvennd.kvk!$A$3:$F$1009,MATCH(Skráningarblað!F158,Tvennd.kvk!$D$3:$D$1009,0),6),"")))))),0)</f>
        <v/>
      </c>
      <c r="O158" s="13" t="str">
        <f>IFERROR(IF(F158="","",IF(AND(NOT(B158="Einliðaleikur"),D158=""),"Partner Wanted",INDEX(Leikmannaskrá!$A$2:$D$1171,MATCH(D158,Leikmannaskrá!$A$2:$A$1175,0),2))),"")</f>
        <v/>
      </c>
      <c r="P158" s="13" t="str">
        <f>IFERROR(INDEX(Leikmannaskrá!$A$2:$D$1171,MATCH(D158,Leikmannaskrá!$A$2:$A$1175,0),4),"")</f>
        <v/>
      </c>
      <c r="Q158" s="13" t="str">
        <f>IFERROR(IF(AND(P158="Male",B158="Einliðaleikur"),INDEX(Einl.kk!$A$3:$F$1041,MATCH(Skráningarblað!O158,Einl.kk!$D$3:$D$1041,0),2),IF(AND(P158="Male",B158="Tvíliðaleikur"),INDEX(Tvíl.kk!$A$3:$F$1054,MATCH(Skráningarblað!O158,Tvíl.kk!$D$3:$D$1054,0),2),IF(AND(P158="Male",B158="Tvenndarleikur"),INDEX(Tvennd.kk!$A$3:$F$1025,MATCH(Skráningarblað!O158,Tvennd.kk!$D$3:$D$1025,0),2),IF(AND(P158="Female",B158="Einliðaleikur"),INDEX(Einl.kvk!$A$3:$F$1004,MATCH(Skráningarblað!O158,Einl.kvk!$D$3:$D$1004,0),2),IF(AND(P158="Female",B158="Tvíliðaleikur"),INDEX(Tvíl.kvk!$A$3:$F$1008,MATCH(Skráningarblað!O158,Tvíl.kvk!$D$3:$D$1008,0),2),IF(AND(P158="Female",B158="Tvenndarleikur"),INDEX(Tvennd.kvk!$A$3:$F$1009,MATCH(Skráningarblað!O158,Tvennd.kvk!$D$3:$D$1009,0),2),"")))))),"2. Deild")</f>
        <v/>
      </c>
      <c r="R158" s="13" t="str">
        <f t="shared" si="16"/>
        <v/>
      </c>
      <c r="S158" s="13" t="str">
        <f>IFERROR(IF(AND(P158="Male",B158="Einliðaleikur"),INDEX(Einl.kk!$A$3:$F$1041,MATCH(Skráningarblað!O158,Einl.kk!$D$3:$D$1041,0),6),IF(AND(P158="Male",B158="Tvíliðaleikur"),INDEX(Tvíl.kk!$A$3:$F$1054,MATCH(Skráningarblað!O158,Tvíl.kk!$D$3:$D$1054,0),6),IF(AND(P158="Male",B158="Tvenndarleikur"),INDEX(Tvennd.kk!$A$3:$F$1025,MATCH(Skráningarblað!O158,Tvennd.kk!$D$3:$D$1025,0),6),IF(AND(P158="Female",B158="Einliðaleikur"),INDEX(Einl.kvk!$A$3:$F$1004,MATCH(Skráningarblað!O158,Einl.kvk!$D$3:$D$1004,0),6),IF(AND(P158="Female",B158="Tvíliðaleikur"),INDEX(Tvíl.kvk!$A$3:$F$1008,MATCH(Skráningarblað!O158,Tvíl.kvk!$D$3:$D$1008,0),6),IF(AND(P158="Female",B158="Tvenndarleikur"),INDEX(Tvennd.kvk!$A$3:$F$1009,MATCH(Skráningarblað!O158,Tvennd.kvk!$D$3:$D$1009,0),6),"")))))),0)</f>
        <v/>
      </c>
      <c r="T158" s="13" t="str">
        <f>IFERROR(INDEX(Leikmannaskrá!$A$2:$E$612,MATCH(A158,Leikmannaskrá!$A$2:$A$612,0),5),"")</f>
        <v/>
      </c>
      <c r="U158" s="29" t="str">
        <f t="shared" si="17"/>
        <v/>
      </c>
    </row>
    <row r="159" spans="1:21" x14ac:dyDescent="0.35">
      <c r="A159" s="28"/>
      <c r="B159" s="28"/>
      <c r="C159" s="28"/>
      <c r="D159" s="28"/>
      <c r="E159" s="28"/>
      <c r="F159" s="13" t="str">
        <f>IFERROR(INDEX(Leikmannaskrá!$A$2:$D$1171,MATCH(A159,Leikmannaskrá!$A$2:$A$1175,0),2),"")</f>
        <v/>
      </c>
      <c r="G159" s="13" t="str">
        <f>IFERROR(INDEX(Leikmannaskrá!$A$2:$D$1171,MATCH(A159,Leikmannaskrá!$A$2:$A$1175,0),4),"")</f>
        <v/>
      </c>
      <c r="H159" s="13" t="str">
        <f>IFERROR(INDEX(Leikmannaskrá!$A$2:$D$1171,MATCH(A159,Leikmannaskrá!$A$2:$A$1175,0),3),"")</f>
        <v/>
      </c>
      <c r="I159" s="13" t="str">
        <f>IFERROR(IF(AND(G159="Male",B159="Einliðaleikur"),INDEX(Einl.kk!$A$3:$F$1041,MATCH(Skráningarblað!F159,Einl.kk!$D$3:$D$1041,0),2),IF(AND(G159="Male",B159="Tvíliðaleikur"),INDEX(Tvíl.kk!$A$3:$F$1054,MATCH(Skráningarblað!F159,Tvíl.kk!$D$3:$D$1054,0),2),IF(AND(G159="Male",B159="Tvenndarleikur"),INDEX(Tvennd.kk!$A$3:$F$1025,MATCH(Skráningarblað!F159,Tvennd.kk!$D$3:$D$1025,0),2),IF(AND(G159="Female",B159="Einliðaleikur"),INDEX(Einl.kvk!$A$3:$F$1004,MATCH(Skráningarblað!F159,Einl.kvk!$D$3:$D$1004,0),2),IF(AND(G159="Female",B159="Tvíliðaleikur"),INDEX(Tvíl.kvk!$A$3:$F$1008,MATCH(Skráningarblað!F159,Tvíl.kvk!$D$3:$D$1008,0),2),IF(AND(G159="Female",B159="Tvenndarleikur"),INDEX(Tvennd.kvk!$A$3:$F$1009,MATCH(Skráningarblað!F159,Tvennd.kvk!$D$3:$D$1009,0),2),"")))))),"2. Deild")</f>
        <v/>
      </c>
      <c r="J159" s="13" t="str">
        <f t="shared" si="12"/>
        <v/>
      </c>
      <c r="K159" s="13" t="str">
        <f t="shared" si="13"/>
        <v/>
      </c>
      <c r="L159" s="13">
        <f t="shared" si="14"/>
        <v>0</v>
      </c>
      <c r="M159" s="13" t="str">
        <f t="shared" si="15"/>
        <v xml:space="preserve"> -  </v>
      </c>
      <c r="N159" s="13" t="str">
        <f>IFERROR(IF(AND(G159="Male",B159="Einliðaleikur"),INDEX(Einl.kk!$A$3:$F$1041,MATCH(Skráningarblað!F159,Einl.kk!$D$3:$D$1041,0),6),IF(AND(G159="Male",B159="Tvíliðaleikur"),INDEX(Tvíl.kk!$A$3:$F$1054,MATCH(Skráningarblað!F159,Tvíl.kk!$D$3:$D$1054,0),6),IF(AND(G159="Male",B159="Tvenndarleikur"),INDEX(Tvennd.kk!$A$3:$F$1025,MATCH(Skráningarblað!F159,Tvennd.kk!$D$3:$D$1025,0),6),IF(AND(G159="Female",B159="Einliðaleikur"),INDEX(Einl.kvk!$A$3:$F$1004,MATCH(Skráningarblað!F159,Einl.kvk!$D$3:$D$1004,0),6),IF(AND(G159="Female",B159="Tvíliðaleikur"),INDEX(Tvíl.kvk!$A$3:$F$1008,MATCH(Skráningarblað!F159,Tvíl.kvk!$D$3:$D$1008,0),6),IF(AND(G159="Female",B159="Tvenndarleikur"),INDEX(Tvennd.kvk!$A$3:$F$1009,MATCH(Skráningarblað!F159,Tvennd.kvk!$D$3:$D$1009,0),6),"")))))),0)</f>
        <v/>
      </c>
      <c r="O159" s="13" t="str">
        <f>IFERROR(IF(F159="","",IF(AND(NOT(B159="Einliðaleikur"),D159=""),"Partner Wanted",INDEX(Leikmannaskrá!$A$2:$D$1171,MATCH(D159,Leikmannaskrá!$A$2:$A$1175,0),2))),"")</f>
        <v/>
      </c>
      <c r="P159" s="13" t="str">
        <f>IFERROR(INDEX(Leikmannaskrá!$A$2:$D$1171,MATCH(D159,Leikmannaskrá!$A$2:$A$1175,0),4),"")</f>
        <v/>
      </c>
      <c r="Q159" s="13" t="str">
        <f>IFERROR(IF(AND(P159="Male",B159="Einliðaleikur"),INDEX(Einl.kk!$A$3:$F$1041,MATCH(Skráningarblað!O159,Einl.kk!$D$3:$D$1041,0),2),IF(AND(P159="Male",B159="Tvíliðaleikur"),INDEX(Tvíl.kk!$A$3:$F$1054,MATCH(Skráningarblað!O159,Tvíl.kk!$D$3:$D$1054,0),2),IF(AND(P159="Male",B159="Tvenndarleikur"),INDEX(Tvennd.kk!$A$3:$F$1025,MATCH(Skráningarblað!O159,Tvennd.kk!$D$3:$D$1025,0),2),IF(AND(P159="Female",B159="Einliðaleikur"),INDEX(Einl.kvk!$A$3:$F$1004,MATCH(Skráningarblað!O159,Einl.kvk!$D$3:$D$1004,0),2),IF(AND(P159="Female",B159="Tvíliðaleikur"),INDEX(Tvíl.kvk!$A$3:$F$1008,MATCH(Skráningarblað!O159,Tvíl.kvk!$D$3:$D$1008,0),2),IF(AND(P159="Female",B159="Tvenndarleikur"),INDEX(Tvennd.kvk!$A$3:$F$1009,MATCH(Skráningarblað!O159,Tvennd.kvk!$D$3:$D$1009,0),2),"")))))),"2. Deild")</f>
        <v/>
      </c>
      <c r="R159" s="13" t="str">
        <f t="shared" si="16"/>
        <v/>
      </c>
      <c r="S159" s="13" t="str">
        <f>IFERROR(IF(AND(P159="Male",B159="Einliðaleikur"),INDEX(Einl.kk!$A$3:$F$1041,MATCH(Skráningarblað!O159,Einl.kk!$D$3:$D$1041,0),6),IF(AND(P159="Male",B159="Tvíliðaleikur"),INDEX(Tvíl.kk!$A$3:$F$1054,MATCH(Skráningarblað!O159,Tvíl.kk!$D$3:$D$1054,0),6),IF(AND(P159="Male",B159="Tvenndarleikur"),INDEX(Tvennd.kk!$A$3:$F$1025,MATCH(Skráningarblað!O159,Tvennd.kk!$D$3:$D$1025,0),6),IF(AND(P159="Female",B159="Einliðaleikur"),INDEX(Einl.kvk!$A$3:$F$1004,MATCH(Skráningarblað!O159,Einl.kvk!$D$3:$D$1004,0),6),IF(AND(P159="Female",B159="Tvíliðaleikur"),INDEX(Tvíl.kvk!$A$3:$F$1008,MATCH(Skráningarblað!O159,Tvíl.kvk!$D$3:$D$1008,0),6),IF(AND(P159="Female",B159="Tvenndarleikur"),INDEX(Tvennd.kvk!$A$3:$F$1009,MATCH(Skráningarblað!O159,Tvennd.kvk!$D$3:$D$1009,0),6),"")))))),0)</f>
        <v/>
      </c>
      <c r="T159" s="13" t="str">
        <f>IFERROR(INDEX(Leikmannaskrá!$A$2:$E$612,MATCH(A159,Leikmannaskrá!$A$2:$A$612,0),5),"")</f>
        <v/>
      </c>
      <c r="U159" s="29" t="str">
        <f t="shared" si="17"/>
        <v/>
      </c>
    </row>
    <row r="160" spans="1:21" x14ac:dyDescent="0.35">
      <c r="A160" s="28"/>
      <c r="B160" s="28"/>
      <c r="C160" s="28"/>
      <c r="D160" s="28"/>
      <c r="E160" s="28"/>
      <c r="F160" s="13" t="str">
        <f>IFERROR(INDEX(Leikmannaskrá!$A$2:$D$1171,MATCH(A160,Leikmannaskrá!$A$2:$A$1175,0),2),"")</f>
        <v/>
      </c>
      <c r="G160" s="13" t="str">
        <f>IFERROR(INDEX(Leikmannaskrá!$A$2:$D$1171,MATCH(A160,Leikmannaskrá!$A$2:$A$1175,0),4),"")</f>
        <v/>
      </c>
      <c r="H160" s="13" t="str">
        <f>IFERROR(INDEX(Leikmannaskrá!$A$2:$D$1171,MATCH(A160,Leikmannaskrá!$A$2:$A$1175,0),3),"")</f>
        <v/>
      </c>
      <c r="I160" s="13" t="str">
        <f>IFERROR(IF(AND(G160="Male",B160="Einliðaleikur"),INDEX(Einl.kk!$A$3:$F$1041,MATCH(Skráningarblað!F160,Einl.kk!$D$3:$D$1041,0),2),IF(AND(G160="Male",B160="Tvíliðaleikur"),INDEX(Tvíl.kk!$A$3:$F$1054,MATCH(Skráningarblað!F160,Tvíl.kk!$D$3:$D$1054,0),2),IF(AND(G160="Male",B160="Tvenndarleikur"),INDEX(Tvennd.kk!$A$3:$F$1025,MATCH(Skráningarblað!F160,Tvennd.kk!$D$3:$D$1025,0),2),IF(AND(G160="Female",B160="Einliðaleikur"),INDEX(Einl.kvk!$A$3:$F$1004,MATCH(Skráningarblað!F160,Einl.kvk!$D$3:$D$1004,0),2),IF(AND(G160="Female",B160="Tvíliðaleikur"),INDEX(Tvíl.kvk!$A$3:$F$1008,MATCH(Skráningarblað!F160,Tvíl.kvk!$D$3:$D$1008,0),2),IF(AND(G160="Female",B160="Tvenndarleikur"),INDEX(Tvennd.kvk!$A$3:$F$1009,MATCH(Skráningarblað!F160,Tvennd.kvk!$D$3:$D$1009,0),2),"")))))),"2. Deild")</f>
        <v/>
      </c>
      <c r="J160" s="13" t="str">
        <f t="shared" si="12"/>
        <v/>
      </c>
      <c r="K160" s="13" t="str">
        <f t="shared" si="13"/>
        <v/>
      </c>
      <c r="L160" s="13">
        <f t="shared" si="14"/>
        <v>0</v>
      </c>
      <c r="M160" s="13" t="str">
        <f t="shared" si="15"/>
        <v xml:space="preserve"> -  </v>
      </c>
      <c r="N160" s="13" t="str">
        <f>IFERROR(IF(AND(G160="Male",B160="Einliðaleikur"),INDEX(Einl.kk!$A$3:$F$1041,MATCH(Skráningarblað!F160,Einl.kk!$D$3:$D$1041,0),6),IF(AND(G160="Male",B160="Tvíliðaleikur"),INDEX(Tvíl.kk!$A$3:$F$1054,MATCH(Skráningarblað!F160,Tvíl.kk!$D$3:$D$1054,0),6),IF(AND(G160="Male",B160="Tvenndarleikur"),INDEX(Tvennd.kk!$A$3:$F$1025,MATCH(Skráningarblað!F160,Tvennd.kk!$D$3:$D$1025,0),6),IF(AND(G160="Female",B160="Einliðaleikur"),INDEX(Einl.kvk!$A$3:$F$1004,MATCH(Skráningarblað!F160,Einl.kvk!$D$3:$D$1004,0),6),IF(AND(G160="Female",B160="Tvíliðaleikur"),INDEX(Tvíl.kvk!$A$3:$F$1008,MATCH(Skráningarblað!F160,Tvíl.kvk!$D$3:$D$1008,0),6),IF(AND(G160="Female",B160="Tvenndarleikur"),INDEX(Tvennd.kvk!$A$3:$F$1009,MATCH(Skráningarblað!F160,Tvennd.kvk!$D$3:$D$1009,0),6),"")))))),0)</f>
        <v/>
      </c>
      <c r="O160" s="13" t="str">
        <f>IFERROR(IF(F160="","",IF(AND(NOT(B160="Einliðaleikur"),D160=""),"Partner Wanted",INDEX(Leikmannaskrá!$A$2:$D$1171,MATCH(D160,Leikmannaskrá!$A$2:$A$1175,0),2))),"")</f>
        <v/>
      </c>
      <c r="P160" s="13" t="str">
        <f>IFERROR(INDEX(Leikmannaskrá!$A$2:$D$1171,MATCH(D160,Leikmannaskrá!$A$2:$A$1175,0),4),"")</f>
        <v/>
      </c>
      <c r="Q160" s="13" t="str">
        <f>IFERROR(IF(AND(P160="Male",B160="Einliðaleikur"),INDEX(Einl.kk!$A$3:$F$1041,MATCH(Skráningarblað!O160,Einl.kk!$D$3:$D$1041,0),2),IF(AND(P160="Male",B160="Tvíliðaleikur"),INDEX(Tvíl.kk!$A$3:$F$1054,MATCH(Skráningarblað!O160,Tvíl.kk!$D$3:$D$1054,0),2),IF(AND(P160="Male",B160="Tvenndarleikur"),INDEX(Tvennd.kk!$A$3:$F$1025,MATCH(Skráningarblað!O160,Tvennd.kk!$D$3:$D$1025,0),2),IF(AND(P160="Female",B160="Einliðaleikur"),INDEX(Einl.kvk!$A$3:$F$1004,MATCH(Skráningarblað!O160,Einl.kvk!$D$3:$D$1004,0),2),IF(AND(P160="Female",B160="Tvíliðaleikur"),INDEX(Tvíl.kvk!$A$3:$F$1008,MATCH(Skráningarblað!O160,Tvíl.kvk!$D$3:$D$1008,0),2),IF(AND(P160="Female",B160="Tvenndarleikur"),INDEX(Tvennd.kvk!$A$3:$F$1009,MATCH(Skráningarblað!O160,Tvennd.kvk!$D$3:$D$1009,0),2),"")))))),"2. Deild")</f>
        <v/>
      </c>
      <c r="R160" s="13" t="str">
        <f t="shared" si="16"/>
        <v/>
      </c>
      <c r="S160" s="13" t="str">
        <f>IFERROR(IF(AND(P160="Male",B160="Einliðaleikur"),INDEX(Einl.kk!$A$3:$F$1041,MATCH(Skráningarblað!O160,Einl.kk!$D$3:$D$1041,0),6),IF(AND(P160="Male",B160="Tvíliðaleikur"),INDEX(Tvíl.kk!$A$3:$F$1054,MATCH(Skráningarblað!O160,Tvíl.kk!$D$3:$D$1054,0),6),IF(AND(P160="Male",B160="Tvenndarleikur"),INDEX(Tvennd.kk!$A$3:$F$1025,MATCH(Skráningarblað!O160,Tvennd.kk!$D$3:$D$1025,0),6),IF(AND(P160="Female",B160="Einliðaleikur"),INDEX(Einl.kvk!$A$3:$F$1004,MATCH(Skráningarblað!O160,Einl.kvk!$D$3:$D$1004,0),6),IF(AND(P160="Female",B160="Tvíliðaleikur"),INDEX(Tvíl.kvk!$A$3:$F$1008,MATCH(Skráningarblað!O160,Tvíl.kvk!$D$3:$D$1008,0),6),IF(AND(P160="Female",B160="Tvenndarleikur"),INDEX(Tvennd.kvk!$A$3:$F$1009,MATCH(Skráningarblað!O160,Tvennd.kvk!$D$3:$D$1009,0),6),"")))))),0)</f>
        <v/>
      </c>
      <c r="T160" s="13" t="str">
        <f>IFERROR(INDEX(Leikmannaskrá!$A$2:$E$612,MATCH(A160,Leikmannaskrá!$A$2:$A$612,0),5),"")</f>
        <v/>
      </c>
      <c r="U160" s="29" t="str">
        <f t="shared" si="17"/>
        <v/>
      </c>
    </row>
    <row r="161" spans="1:21" x14ac:dyDescent="0.35">
      <c r="A161" s="28"/>
      <c r="B161" s="28"/>
      <c r="C161" s="28"/>
      <c r="D161" s="28"/>
      <c r="E161" s="28"/>
      <c r="F161" s="13" t="str">
        <f>IFERROR(INDEX(Leikmannaskrá!$A$2:$D$1171,MATCH(A161,Leikmannaskrá!$A$2:$A$1175,0),2),"")</f>
        <v/>
      </c>
      <c r="G161" s="13" t="str">
        <f>IFERROR(INDEX(Leikmannaskrá!$A$2:$D$1171,MATCH(A161,Leikmannaskrá!$A$2:$A$1175,0),4),"")</f>
        <v/>
      </c>
      <c r="H161" s="13" t="str">
        <f>IFERROR(INDEX(Leikmannaskrá!$A$2:$D$1171,MATCH(A161,Leikmannaskrá!$A$2:$A$1175,0),3),"")</f>
        <v/>
      </c>
      <c r="I161" s="13" t="str">
        <f>IFERROR(IF(AND(G161="Male",B161="Einliðaleikur"),INDEX(Einl.kk!$A$3:$F$1041,MATCH(Skráningarblað!F161,Einl.kk!$D$3:$D$1041,0),2),IF(AND(G161="Male",B161="Tvíliðaleikur"),INDEX(Tvíl.kk!$A$3:$F$1054,MATCH(Skráningarblað!F161,Tvíl.kk!$D$3:$D$1054,0),2),IF(AND(G161="Male",B161="Tvenndarleikur"),INDEX(Tvennd.kk!$A$3:$F$1025,MATCH(Skráningarblað!F161,Tvennd.kk!$D$3:$D$1025,0),2),IF(AND(G161="Female",B161="Einliðaleikur"),INDEX(Einl.kvk!$A$3:$F$1004,MATCH(Skráningarblað!F161,Einl.kvk!$D$3:$D$1004,0),2),IF(AND(G161="Female",B161="Tvíliðaleikur"),INDEX(Tvíl.kvk!$A$3:$F$1008,MATCH(Skráningarblað!F161,Tvíl.kvk!$D$3:$D$1008,0),2),IF(AND(G161="Female",B161="Tvenndarleikur"),INDEX(Tvennd.kvk!$A$3:$F$1009,MATCH(Skráningarblað!F161,Tvennd.kvk!$D$3:$D$1009,0),2),"")))))),"2. Deild")</f>
        <v/>
      </c>
      <c r="J161" s="13" t="str">
        <f t="shared" si="12"/>
        <v/>
      </c>
      <c r="K161" s="13" t="str">
        <f t="shared" si="13"/>
        <v/>
      </c>
      <c r="L161" s="13">
        <f t="shared" si="14"/>
        <v>0</v>
      </c>
      <c r="M161" s="13" t="str">
        <f t="shared" si="15"/>
        <v xml:space="preserve"> -  </v>
      </c>
      <c r="N161" s="13" t="str">
        <f>IFERROR(IF(AND(G161="Male",B161="Einliðaleikur"),INDEX(Einl.kk!$A$3:$F$1041,MATCH(Skráningarblað!F161,Einl.kk!$D$3:$D$1041,0),6),IF(AND(G161="Male",B161="Tvíliðaleikur"),INDEX(Tvíl.kk!$A$3:$F$1054,MATCH(Skráningarblað!F161,Tvíl.kk!$D$3:$D$1054,0),6),IF(AND(G161="Male",B161="Tvenndarleikur"),INDEX(Tvennd.kk!$A$3:$F$1025,MATCH(Skráningarblað!F161,Tvennd.kk!$D$3:$D$1025,0),6),IF(AND(G161="Female",B161="Einliðaleikur"),INDEX(Einl.kvk!$A$3:$F$1004,MATCH(Skráningarblað!F161,Einl.kvk!$D$3:$D$1004,0),6),IF(AND(G161="Female",B161="Tvíliðaleikur"),INDEX(Tvíl.kvk!$A$3:$F$1008,MATCH(Skráningarblað!F161,Tvíl.kvk!$D$3:$D$1008,0),6),IF(AND(G161="Female",B161="Tvenndarleikur"),INDEX(Tvennd.kvk!$A$3:$F$1009,MATCH(Skráningarblað!F161,Tvennd.kvk!$D$3:$D$1009,0),6),"")))))),0)</f>
        <v/>
      </c>
      <c r="O161" s="13" t="str">
        <f>IFERROR(IF(F161="","",IF(AND(NOT(B161="Einliðaleikur"),D161=""),"Partner Wanted",INDEX(Leikmannaskrá!$A$2:$D$1171,MATCH(D161,Leikmannaskrá!$A$2:$A$1175,0),2))),"")</f>
        <v/>
      </c>
      <c r="P161" s="13" t="str">
        <f>IFERROR(INDEX(Leikmannaskrá!$A$2:$D$1171,MATCH(D161,Leikmannaskrá!$A$2:$A$1175,0),4),"")</f>
        <v/>
      </c>
      <c r="Q161" s="13" t="str">
        <f>IFERROR(IF(AND(P161="Male",B161="Einliðaleikur"),INDEX(Einl.kk!$A$3:$F$1041,MATCH(Skráningarblað!O161,Einl.kk!$D$3:$D$1041,0),2),IF(AND(P161="Male",B161="Tvíliðaleikur"),INDEX(Tvíl.kk!$A$3:$F$1054,MATCH(Skráningarblað!O161,Tvíl.kk!$D$3:$D$1054,0),2),IF(AND(P161="Male",B161="Tvenndarleikur"),INDEX(Tvennd.kk!$A$3:$F$1025,MATCH(Skráningarblað!O161,Tvennd.kk!$D$3:$D$1025,0),2),IF(AND(P161="Female",B161="Einliðaleikur"),INDEX(Einl.kvk!$A$3:$F$1004,MATCH(Skráningarblað!O161,Einl.kvk!$D$3:$D$1004,0),2),IF(AND(P161="Female",B161="Tvíliðaleikur"),INDEX(Tvíl.kvk!$A$3:$F$1008,MATCH(Skráningarblað!O161,Tvíl.kvk!$D$3:$D$1008,0),2),IF(AND(P161="Female",B161="Tvenndarleikur"),INDEX(Tvennd.kvk!$A$3:$F$1009,MATCH(Skráningarblað!O161,Tvennd.kvk!$D$3:$D$1009,0),2),"")))))),"2. Deild")</f>
        <v/>
      </c>
      <c r="R161" s="13" t="str">
        <f t="shared" si="16"/>
        <v/>
      </c>
      <c r="S161" s="13" t="str">
        <f>IFERROR(IF(AND(P161="Male",B161="Einliðaleikur"),INDEX(Einl.kk!$A$3:$F$1041,MATCH(Skráningarblað!O161,Einl.kk!$D$3:$D$1041,0),6),IF(AND(P161="Male",B161="Tvíliðaleikur"),INDEX(Tvíl.kk!$A$3:$F$1054,MATCH(Skráningarblað!O161,Tvíl.kk!$D$3:$D$1054,0),6),IF(AND(P161="Male",B161="Tvenndarleikur"),INDEX(Tvennd.kk!$A$3:$F$1025,MATCH(Skráningarblað!O161,Tvennd.kk!$D$3:$D$1025,0),6),IF(AND(P161="Female",B161="Einliðaleikur"),INDEX(Einl.kvk!$A$3:$F$1004,MATCH(Skráningarblað!O161,Einl.kvk!$D$3:$D$1004,0),6),IF(AND(P161="Female",B161="Tvíliðaleikur"),INDEX(Tvíl.kvk!$A$3:$F$1008,MATCH(Skráningarblað!O161,Tvíl.kvk!$D$3:$D$1008,0),6),IF(AND(P161="Female",B161="Tvenndarleikur"),INDEX(Tvennd.kvk!$A$3:$F$1009,MATCH(Skráningarblað!O161,Tvennd.kvk!$D$3:$D$1009,0),6),"")))))),0)</f>
        <v/>
      </c>
      <c r="T161" s="13" t="str">
        <f>IFERROR(INDEX(Leikmannaskrá!$A$2:$E$612,MATCH(A161,Leikmannaskrá!$A$2:$A$612,0),5),"")</f>
        <v/>
      </c>
      <c r="U161" s="29" t="str">
        <f t="shared" si="17"/>
        <v/>
      </c>
    </row>
    <row r="162" spans="1:21" x14ac:dyDescent="0.35">
      <c r="A162" s="28"/>
      <c r="B162" s="28"/>
      <c r="C162" s="28"/>
      <c r="D162" s="28"/>
      <c r="E162" s="28"/>
      <c r="F162" s="13" t="str">
        <f>IFERROR(INDEX(Leikmannaskrá!$A$2:$D$1171,MATCH(A162,Leikmannaskrá!$A$2:$A$1175,0),2),"")</f>
        <v/>
      </c>
      <c r="G162" s="13" t="str">
        <f>IFERROR(INDEX(Leikmannaskrá!$A$2:$D$1171,MATCH(A162,Leikmannaskrá!$A$2:$A$1175,0),4),"")</f>
        <v/>
      </c>
      <c r="H162" s="13" t="str">
        <f>IFERROR(INDEX(Leikmannaskrá!$A$2:$D$1171,MATCH(A162,Leikmannaskrá!$A$2:$A$1175,0),3),"")</f>
        <v/>
      </c>
      <c r="I162" s="13" t="str">
        <f>IFERROR(IF(AND(G162="Male",B162="Einliðaleikur"),INDEX(Einl.kk!$A$3:$F$1041,MATCH(Skráningarblað!F162,Einl.kk!$D$3:$D$1041,0),2),IF(AND(G162="Male",B162="Tvíliðaleikur"),INDEX(Tvíl.kk!$A$3:$F$1054,MATCH(Skráningarblað!F162,Tvíl.kk!$D$3:$D$1054,0),2),IF(AND(G162="Male",B162="Tvenndarleikur"),INDEX(Tvennd.kk!$A$3:$F$1025,MATCH(Skráningarblað!F162,Tvennd.kk!$D$3:$D$1025,0),2),IF(AND(G162="Female",B162="Einliðaleikur"),INDEX(Einl.kvk!$A$3:$F$1004,MATCH(Skráningarblað!F162,Einl.kvk!$D$3:$D$1004,0),2),IF(AND(G162="Female",B162="Tvíliðaleikur"),INDEX(Tvíl.kvk!$A$3:$F$1008,MATCH(Skráningarblað!F162,Tvíl.kvk!$D$3:$D$1008,0),2),IF(AND(G162="Female",B162="Tvenndarleikur"),INDEX(Tvennd.kvk!$A$3:$F$1009,MATCH(Skráningarblað!F162,Tvennd.kvk!$D$3:$D$1009,0),2),"")))))),"2. Deild")</f>
        <v/>
      </c>
      <c r="J162" s="13" t="str">
        <f t="shared" si="12"/>
        <v/>
      </c>
      <c r="K162" s="13" t="str">
        <f t="shared" si="13"/>
        <v/>
      </c>
      <c r="L162" s="13">
        <f t="shared" si="14"/>
        <v>0</v>
      </c>
      <c r="M162" s="13" t="str">
        <f t="shared" si="15"/>
        <v xml:space="preserve"> -  </v>
      </c>
      <c r="N162" s="13" t="str">
        <f>IFERROR(IF(AND(G162="Male",B162="Einliðaleikur"),INDEX(Einl.kk!$A$3:$F$1041,MATCH(Skráningarblað!F162,Einl.kk!$D$3:$D$1041,0),6),IF(AND(G162="Male",B162="Tvíliðaleikur"),INDEX(Tvíl.kk!$A$3:$F$1054,MATCH(Skráningarblað!F162,Tvíl.kk!$D$3:$D$1054,0),6),IF(AND(G162="Male",B162="Tvenndarleikur"),INDEX(Tvennd.kk!$A$3:$F$1025,MATCH(Skráningarblað!F162,Tvennd.kk!$D$3:$D$1025,0),6),IF(AND(G162="Female",B162="Einliðaleikur"),INDEX(Einl.kvk!$A$3:$F$1004,MATCH(Skráningarblað!F162,Einl.kvk!$D$3:$D$1004,0),6),IF(AND(G162="Female",B162="Tvíliðaleikur"),INDEX(Tvíl.kvk!$A$3:$F$1008,MATCH(Skráningarblað!F162,Tvíl.kvk!$D$3:$D$1008,0),6),IF(AND(G162="Female",B162="Tvenndarleikur"),INDEX(Tvennd.kvk!$A$3:$F$1009,MATCH(Skráningarblað!F162,Tvennd.kvk!$D$3:$D$1009,0),6),"")))))),0)</f>
        <v/>
      </c>
      <c r="O162" s="13" t="str">
        <f>IFERROR(IF(F162="","",IF(AND(NOT(B162="Einliðaleikur"),D162=""),"Partner Wanted",INDEX(Leikmannaskrá!$A$2:$D$1171,MATCH(D162,Leikmannaskrá!$A$2:$A$1175,0),2))),"")</f>
        <v/>
      </c>
      <c r="P162" s="13" t="str">
        <f>IFERROR(INDEX(Leikmannaskrá!$A$2:$D$1171,MATCH(D162,Leikmannaskrá!$A$2:$A$1175,0),4),"")</f>
        <v/>
      </c>
      <c r="Q162" s="13" t="str">
        <f>IFERROR(IF(AND(P162="Male",B162="Einliðaleikur"),INDEX(Einl.kk!$A$3:$F$1041,MATCH(Skráningarblað!O162,Einl.kk!$D$3:$D$1041,0),2),IF(AND(P162="Male",B162="Tvíliðaleikur"),INDEX(Tvíl.kk!$A$3:$F$1054,MATCH(Skráningarblað!O162,Tvíl.kk!$D$3:$D$1054,0),2),IF(AND(P162="Male",B162="Tvenndarleikur"),INDEX(Tvennd.kk!$A$3:$F$1025,MATCH(Skráningarblað!O162,Tvennd.kk!$D$3:$D$1025,0),2),IF(AND(P162="Female",B162="Einliðaleikur"),INDEX(Einl.kvk!$A$3:$F$1004,MATCH(Skráningarblað!O162,Einl.kvk!$D$3:$D$1004,0),2),IF(AND(P162="Female",B162="Tvíliðaleikur"),INDEX(Tvíl.kvk!$A$3:$F$1008,MATCH(Skráningarblað!O162,Tvíl.kvk!$D$3:$D$1008,0),2),IF(AND(P162="Female",B162="Tvenndarleikur"),INDEX(Tvennd.kvk!$A$3:$F$1009,MATCH(Skráningarblað!O162,Tvennd.kvk!$D$3:$D$1009,0),2),"")))))),"2. Deild")</f>
        <v/>
      </c>
      <c r="R162" s="13" t="str">
        <f t="shared" si="16"/>
        <v/>
      </c>
      <c r="S162" s="13" t="str">
        <f>IFERROR(IF(AND(P162="Male",B162="Einliðaleikur"),INDEX(Einl.kk!$A$3:$F$1041,MATCH(Skráningarblað!O162,Einl.kk!$D$3:$D$1041,0),6),IF(AND(P162="Male",B162="Tvíliðaleikur"),INDEX(Tvíl.kk!$A$3:$F$1054,MATCH(Skráningarblað!O162,Tvíl.kk!$D$3:$D$1054,0),6),IF(AND(P162="Male",B162="Tvenndarleikur"),INDEX(Tvennd.kk!$A$3:$F$1025,MATCH(Skráningarblað!O162,Tvennd.kk!$D$3:$D$1025,0),6),IF(AND(P162="Female",B162="Einliðaleikur"),INDEX(Einl.kvk!$A$3:$F$1004,MATCH(Skráningarblað!O162,Einl.kvk!$D$3:$D$1004,0),6),IF(AND(P162="Female",B162="Tvíliðaleikur"),INDEX(Tvíl.kvk!$A$3:$F$1008,MATCH(Skráningarblað!O162,Tvíl.kvk!$D$3:$D$1008,0),6),IF(AND(P162="Female",B162="Tvenndarleikur"),INDEX(Tvennd.kvk!$A$3:$F$1009,MATCH(Skráningarblað!O162,Tvennd.kvk!$D$3:$D$1009,0),6),"")))))),0)</f>
        <v/>
      </c>
      <c r="T162" s="13" t="str">
        <f>IFERROR(INDEX(Leikmannaskrá!$A$2:$E$612,MATCH(A162,Leikmannaskrá!$A$2:$A$612,0),5),"")</f>
        <v/>
      </c>
      <c r="U162" s="29" t="str">
        <f t="shared" si="17"/>
        <v/>
      </c>
    </row>
    <row r="163" spans="1:21" x14ac:dyDescent="0.35">
      <c r="A163" s="28"/>
      <c r="B163" s="28"/>
      <c r="C163" s="28"/>
      <c r="D163" s="28"/>
      <c r="E163" s="28"/>
      <c r="F163" s="13" t="str">
        <f>IFERROR(INDEX(Leikmannaskrá!$A$2:$D$1171,MATCH(A163,Leikmannaskrá!$A$2:$A$1175,0),2),"")</f>
        <v/>
      </c>
      <c r="G163" s="13" t="str">
        <f>IFERROR(INDEX(Leikmannaskrá!$A$2:$D$1171,MATCH(A163,Leikmannaskrá!$A$2:$A$1175,0),4),"")</f>
        <v/>
      </c>
      <c r="H163" s="13" t="str">
        <f>IFERROR(INDEX(Leikmannaskrá!$A$2:$D$1171,MATCH(A163,Leikmannaskrá!$A$2:$A$1175,0),3),"")</f>
        <v/>
      </c>
      <c r="I163" s="13" t="str">
        <f>IFERROR(IF(AND(G163="Male",B163="Einliðaleikur"),INDEX(Einl.kk!$A$3:$F$1041,MATCH(Skráningarblað!F163,Einl.kk!$D$3:$D$1041,0),2),IF(AND(G163="Male",B163="Tvíliðaleikur"),INDEX(Tvíl.kk!$A$3:$F$1054,MATCH(Skráningarblað!F163,Tvíl.kk!$D$3:$D$1054,0),2),IF(AND(G163="Male",B163="Tvenndarleikur"),INDEX(Tvennd.kk!$A$3:$F$1025,MATCH(Skráningarblað!F163,Tvennd.kk!$D$3:$D$1025,0),2),IF(AND(G163="Female",B163="Einliðaleikur"),INDEX(Einl.kvk!$A$3:$F$1004,MATCH(Skráningarblað!F163,Einl.kvk!$D$3:$D$1004,0),2),IF(AND(G163="Female",B163="Tvíliðaleikur"),INDEX(Tvíl.kvk!$A$3:$F$1008,MATCH(Skráningarblað!F163,Tvíl.kvk!$D$3:$D$1008,0),2),IF(AND(G163="Female",B163="Tvenndarleikur"),INDEX(Tvennd.kvk!$A$3:$F$1009,MATCH(Skráningarblað!F163,Tvennd.kvk!$D$3:$D$1009,0),2),"")))))),"2. Deild")</f>
        <v/>
      </c>
      <c r="J163" s="13" t="str">
        <f t="shared" si="12"/>
        <v/>
      </c>
      <c r="K163" s="13" t="str">
        <f t="shared" si="13"/>
        <v/>
      </c>
      <c r="L163" s="13">
        <f t="shared" si="14"/>
        <v>0</v>
      </c>
      <c r="M163" s="13" t="str">
        <f t="shared" si="15"/>
        <v xml:space="preserve"> -  </v>
      </c>
      <c r="N163" s="13" t="str">
        <f>IFERROR(IF(AND(G163="Male",B163="Einliðaleikur"),INDEX(Einl.kk!$A$3:$F$1041,MATCH(Skráningarblað!F163,Einl.kk!$D$3:$D$1041,0),6),IF(AND(G163="Male",B163="Tvíliðaleikur"),INDEX(Tvíl.kk!$A$3:$F$1054,MATCH(Skráningarblað!F163,Tvíl.kk!$D$3:$D$1054,0),6),IF(AND(G163="Male",B163="Tvenndarleikur"),INDEX(Tvennd.kk!$A$3:$F$1025,MATCH(Skráningarblað!F163,Tvennd.kk!$D$3:$D$1025,0),6),IF(AND(G163="Female",B163="Einliðaleikur"),INDEX(Einl.kvk!$A$3:$F$1004,MATCH(Skráningarblað!F163,Einl.kvk!$D$3:$D$1004,0),6),IF(AND(G163="Female",B163="Tvíliðaleikur"),INDEX(Tvíl.kvk!$A$3:$F$1008,MATCH(Skráningarblað!F163,Tvíl.kvk!$D$3:$D$1008,0),6),IF(AND(G163="Female",B163="Tvenndarleikur"),INDEX(Tvennd.kvk!$A$3:$F$1009,MATCH(Skráningarblað!F163,Tvennd.kvk!$D$3:$D$1009,0),6),"")))))),0)</f>
        <v/>
      </c>
      <c r="O163" s="13" t="str">
        <f>IFERROR(IF(F163="","",IF(AND(NOT(B163="Einliðaleikur"),D163=""),"Partner Wanted",INDEX(Leikmannaskrá!$A$2:$D$1171,MATCH(D163,Leikmannaskrá!$A$2:$A$1175,0),2))),"")</f>
        <v/>
      </c>
      <c r="P163" s="13" t="str">
        <f>IFERROR(INDEX(Leikmannaskrá!$A$2:$D$1171,MATCH(D163,Leikmannaskrá!$A$2:$A$1175,0),4),"")</f>
        <v/>
      </c>
      <c r="Q163" s="13" t="str">
        <f>IFERROR(IF(AND(P163="Male",B163="Einliðaleikur"),INDEX(Einl.kk!$A$3:$F$1041,MATCH(Skráningarblað!O163,Einl.kk!$D$3:$D$1041,0),2),IF(AND(P163="Male",B163="Tvíliðaleikur"),INDEX(Tvíl.kk!$A$3:$F$1054,MATCH(Skráningarblað!O163,Tvíl.kk!$D$3:$D$1054,0),2),IF(AND(P163="Male",B163="Tvenndarleikur"),INDEX(Tvennd.kk!$A$3:$F$1025,MATCH(Skráningarblað!O163,Tvennd.kk!$D$3:$D$1025,0),2),IF(AND(P163="Female",B163="Einliðaleikur"),INDEX(Einl.kvk!$A$3:$F$1004,MATCH(Skráningarblað!O163,Einl.kvk!$D$3:$D$1004,0),2),IF(AND(P163="Female",B163="Tvíliðaleikur"),INDEX(Tvíl.kvk!$A$3:$F$1008,MATCH(Skráningarblað!O163,Tvíl.kvk!$D$3:$D$1008,0),2),IF(AND(P163="Female",B163="Tvenndarleikur"),INDEX(Tvennd.kvk!$A$3:$F$1009,MATCH(Skráningarblað!O163,Tvennd.kvk!$D$3:$D$1009,0),2),"")))))),"2. Deild")</f>
        <v/>
      </c>
      <c r="R163" s="13" t="str">
        <f t="shared" si="16"/>
        <v/>
      </c>
      <c r="S163" s="13" t="str">
        <f>IFERROR(IF(AND(P163="Male",B163="Einliðaleikur"),INDEX(Einl.kk!$A$3:$F$1041,MATCH(Skráningarblað!O163,Einl.kk!$D$3:$D$1041,0),6),IF(AND(P163="Male",B163="Tvíliðaleikur"),INDEX(Tvíl.kk!$A$3:$F$1054,MATCH(Skráningarblað!O163,Tvíl.kk!$D$3:$D$1054,0),6),IF(AND(P163="Male",B163="Tvenndarleikur"),INDEX(Tvennd.kk!$A$3:$F$1025,MATCH(Skráningarblað!O163,Tvennd.kk!$D$3:$D$1025,0),6),IF(AND(P163="Female",B163="Einliðaleikur"),INDEX(Einl.kvk!$A$3:$F$1004,MATCH(Skráningarblað!O163,Einl.kvk!$D$3:$D$1004,0),6),IF(AND(P163="Female",B163="Tvíliðaleikur"),INDEX(Tvíl.kvk!$A$3:$F$1008,MATCH(Skráningarblað!O163,Tvíl.kvk!$D$3:$D$1008,0),6),IF(AND(P163="Female",B163="Tvenndarleikur"),INDEX(Tvennd.kvk!$A$3:$F$1009,MATCH(Skráningarblað!O163,Tvennd.kvk!$D$3:$D$1009,0),6),"")))))),0)</f>
        <v/>
      </c>
      <c r="T163" s="13" t="str">
        <f>IFERROR(INDEX(Leikmannaskrá!$A$2:$E$612,MATCH(A163,Leikmannaskrá!$A$2:$A$612,0),5),"")</f>
        <v/>
      </c>
      <c r="U163" s="29" t="str">
        <f t="shared" si="17"/>
        <v/>
      </c>
    </row>
    <row r="164" spans="1:21" x14ac:dyDescent="0.35">
      <c r="A164" s="28"/>
      <c r="B164" s="28"/>
      <c r="C164" s="28"/>
      <c r="D164" s="28"/>
      <c r="E164" s="28"/>
      <c r="F164" s="13" t="str">
        <f>IFERROR(INDEX(Leikmannaskrá!$A$2:$D$1171,MATCH(A164,Leikmannaskrá!$A$2:$A$1175,0),2),"")</f>
        <v/>
      </c>
      <c r="G164" s="13" t="str">
        <f>IFERROR(INDEX(Leikmannaskrá!$A$2:$D$1171,MATCH(A164,Leikmannaskrá!$A$2:$A$1175,0),4),"")</f>
        <v/>
      </c>
      <c r="H164" s="13" t="str">
        <f>IFERROR(INDEX(Leikmannaskrá!$A$2:$D$1171,MATCH(A164,Leikmannaskrá!$A$2:$A$1175,0),3),"")</f>
        <v/>
      </c>
      <c r="I164" s="13" t="str">
        <f>IFERROR(IF(AND(G164="Male",B164="Einliðaleikur"),INDEX(Einl.kk!$A$3:$F$1041,MATCH(Skráningarblað!F164,Einl.kk!$D$3:$D$1041,0),2),IF(AND(G164="Male",B164="Tvíliðaleikur"),INDEX(Tvíl.kk!$A$3:$F$1054,MATCH(Skráningarblað!F164,Tvíl.kk!$D$3:$D$1054,0),2),IF(AND(G164="Male",B164="Tvenndarleikur"),INDEX(Tvennd.kk!$A$3:$F$1025,MATCH(Skráningarblað!F164,Tvennd.kk!$D$3:$D$1025,0),2),IF(AND(G164="Female",B164="Einliðaleikur"),INDEX(Einl.kvk!$A$3:$F$1004,MATCH(Skráningarblað!F164,Einl.kvk!$D$3:$D$1004,0),2),IF(AND(G164="Female",B164="Tvíliðaleikur"),INDEX(Tvíl.kvk!$A$3:$F$1008,MATCH(Skráningarblað!F164,Tvíl.kvk!$D$3:$D$1008,0),2),IF(AND(G164="Female",B164="Tvenndarleikur"),INDEX(Tvennd.kvk!$A$3:$F$1009,MATCH(Skráningarblað!F164,Tvennd.kvk!$D$3:$D$1009,0),2),"")))))),"2. Deild")</f>
        <v/>
      </c>
      <c r="J164" s="13" t="str">
        <f t="shared" si="12"/>
        <v/>
      </c>
      <c r="K164" s="13" t="str">
        <f t="shared" si="13"/>
        <v/>
      </c>
      <c r="L164" s="13">
        <f t="shared" si="14"/>
        <v>0</v>
      </c>
      <c r="M164" s="13" t="str">
        <f t="shared" si="15"/>
        <v xml:space="preserve"> -  </v>
      </c>
      <c r="N164" s="13" t="str">
        <f>IFERROR(IF(AND(G164="Male",B164="Einliðaleikur"),INDEX(Einl.kk!$A$3:$F$1041,MATCH(Skráningarblað!F164,Einl.kk!$D$3:$D$1041,0),6),IF(AND(G164="Male",B164="Tvíliðaleikur"),INDEX(Tvíl.kk!$A$3:$F$1054,MATCH(Skráningarblað!F164,Tvíl.kk!$D$3:$D$1054,0),6),IF(AND(G164="Male",B164="Tvenndarleikur"),INDEX(Tvennd.kk!$A$3:$F$1025,MATCH(Skráningarblað!F164,Tvennd.kk!$D$3:$D$1025,0),6),IF(AND(G164="Female",B164="Einliðaleikur"),INDEX(Einl.kvk!$A$3:$F$1004,MATCH(Skráningarblað!F164,Einl.kvk!$D$3:$D$1004,0),6),IF(AND(G164="Female",B164="Tvíliðaleikur"),INDEX(Tvíl.kvk!$A$3:$F$1008,MATCH(Skráningarblað!F164,Tvíl.kvk!$D$3:$D$1008,0),6),IF(AND(G164="Female",B164="Tvenndarleikur"),INDEX(Tvennd.kvk!$A$3:$F$1009,MATCH(Skráningarblað!F164,Tvennd.kvk!$D$3:$D$1009,0),6),"")))))),0)</f>
        <v/>
      </c>
      <c r="O164" s="13" t="str">
        <f>IFERROR(IF(F164="","",IF(AND(NOT(B164="Einliðaleikur"),D164=""),"Partner Wanted",INDEX(Leikmannaskrá!$A$2:$D$1171,MATCH(D164,Leikmannaskrá!$A$2:$A$1175,0),2))),"")</f>
        <v/>
      </c>
      <c r="P164" s="13" t="str">
        <f>IFERROR(INDEX(Leikmannaskrá!$A$2:$D$1171,MATCH(D164,Leikmannaskrá!$A$2:$A$1175,0),4),"")</f>
        <v/>
      </c>
      <c r="Q164" s="13" t="str">
        <f>IFERROR(IF(AND(P164="Male",B164="Einliðaleikur"),INDEX(Einl.kk!$A$3:$F$1041,MATCH(Skráningarblað!O164,Einl.kk!$D$3:$D$1041,0),2),IF(AND(P164="Male",B164="Tvíliðaleikur"),INDEX(Tvíl.kk!$A$3:$F$1054,MATCH(Skráningarblað!O164,Tvíl.kk!$D$3:$D$1054,0),2),IF(AND(P164="Male",B164="Tvenndarleikur"),INDEX(Tvennd.kk!$A$3:$F$1025,MATCH(Skráningarblað!O164,Tvennd.kk!$D$3:$D$1025,0),2),IF(AND(P164="Female",B164="Einliðaleikur"),INDEX(Einl.kvk!$A$3:$F$1004,MATCH(Skráningarblað!O164,Einl.kvk!$D$3:$D$1004,0),2),IF(AND(P164="Female",B164="Tvíliðaleikur"),INDEX(Tvíl.kvk!$A$3:$F$1008,MATCH(Skráningarblað!O164,Tvíl.kvk!$D$3:$D$1008,0),2),IF(AND(P164="Female",B164="Tvenndarleikur"),INDEX(Tvennd.kvk!$A$3:$F$1009,MATCH(Skráningarblað!O164,Tvennd.kvk!$D$3:$D$1009,0),2),"")))))),"2. Deild")</f>
        <v/>
      </c>
      <c r="R164" s="13" t="str">
        <f t="shared" si="16"/>
        <v/>
      </c>
      <c r="S164" s="13" t="str">
        <f>IFERROR(IF(AND(P164="Male",B164="Einliðaleikur"),INDEX(Einl.kk!$A$3:$F$1041,MATCH(Skráningarblað!O164,Einl.kk!$D$3:$D$1041,0),6),IF(AND(P164="Male",B164="Tvíliðaleikur"),INDEX(Tvíl.kk!$A$3:$F$1054,MATCH(Skráningarblað!O164,Tvíl.kk!$D$3:$D$1054,0),6),IF(AND(P164="Male",B164="Tvenndarleikur"),INDEX(Tvennd.kk!$A$3:$F$1025,MATCH(Skráningarblað!O164,Tvennd.kk!$D$3:$D$1025,0),6),IF(AND(P164="Female",B164="Einliðaleikur"),INDEX(Einl.kvk!$A$3:$F$1004,MATCH(Skráningarblað!O164,Einl.kvk!$D$3:$D$1004,0),6),IF(AND(P164="Female",B164="Tvíliðaleikur"),INDEX(Tvíl.kvk!$A$3:$F$1008,MATCH(Skráningarblað!O164,Tvíl.kvk!$D$3:$D$1008,0),6),IF(AND(P164="Female",B164="Tvenndarleikur"),INDEX(Tvennd.kvk!$A$3:$F$1009,MATCH(Skráningarblað!O164,Tvennd.kvk!$D$3:$D$1009,0),6),"")))))),0)</f>
        <v/>
      </c>
      <c r="T164" s="13" t="str">
        <f>IFERROR(INDEX(Leikmannaskrá!$A$2:$E$612,MATCH(A164,Leikmannaskrá!$A$2:$A$612,0),5),"")</f>
        <v/>
      </c>
      <c r="U164" s="29" t="str">
        <f t="shared" si="17"/>
        <v/>
      </c>
    </row>
    <row r="165" spans="1:21" x14ac:dyDescent="0.35">
      <c r="A165" s="28"/>
      <c r="B165" s="28"/>
      <c r="C165" s="28"/>
      <c r="D165" s="28"/>
      <c r="E165" s="28"/>
      <c r="F165" s="13" t="str">
        <f>IFERROR(INDEX(Leikmannaskrá!$A$2:$D$1171,MATCH(A165,Leikmannaskrá!$A$2:$A$1175,0),2),"")</f>
        <v/>
      </c>
      <c r="G165" s="13" t="str">
        <f>IFERROR(INDEX(Leikmannaskrá!$A$2:$D$1171,MATCH(A165,Leikmannaskrá!$A$2:$A$1175,0),4),"")</f>
        <v/>
      </c>
      <c r="H165" s="13" t="str">
        <f>IFERROR(INDEX(Leikmannaskrá!$A$2:$D$1171,MATCH(A165,Leikmannaskrá!$A$2:$A$1175,0),3),"")</f>
        <v/>
      </c>
      <c r="I165" s="13" t="str">
        <f>IFERROR(IF(AND(G165="Male",B165="Einliðaleikur"),INDEX(Einl.kk!$A$3:$F$1041,MATCH(Skráningarblað!F165,Einl.kk!$D$3:$D$1041,0),2),IF(AND(G165="Male",B165="Tvíliðaleikur"),INDEX(Tvíl.kk!$A$3:$F$1054,MATCH(Skráningarblað!F165,Tvíl.kk!$D$3:$D$1054,0),2),IF(AND(G165="Male",B165="Tvenndarleikur"),INDEX(Tvennd.kk!$A$3:$F$1025,MATCH(Skráningarblað!F165,Tvennd.kk!$D$3:$D$1025,0),2),IF(AND(G165="Female",B165="Einliðaleikur"),INDEX(Einl.kvk!$A$3:$F$1004,MATCH(Skráningarblað!F165,Einl.kvk!$D$3:$D$1004,0),2),IF(AND(G165="Female",B165="Tvíliðaleikur"),INDEX(Tvíl.kvk!$A$3:$F$1008,MATCH(Skráningarblað!F165,Tvíl.kvk!$D$3:$D$1008,0),2),IF(AND(G165="Female",B165="Tvenndarleikur"),INDEX(Tvennd.kvk!$A$3:$F$1009,MATCH(Skráningarblað!F165,Tvennd.kvk!$D$3:$D$1009,0),2),"")))))),"2. Deild")</f>
        <v/>
      </c>
      <c r="J165" s="13" t="str">
        <f t="shared" si="12"/>
        <v/>
      </c>
      <c r="K165" s="13" t="str">
        <f t="shared" si="13"/>
        <v/>
      </c>
      <c r="L165" s="13">
        <f t="shared" si="14"/>
        <v>0</v>
      </c>
      <c r="M165" s="13" t="str">
        <f t="shared" si="15"/>
        <v xml:space="preserve"> -  </v>
      </c>
      <c r="N165" s="13" t="str">
        <f>IFERROR(IF(AND(G165="Male",B165="Einliðaleikur"),INDEX(Einl.kk!$A$3:$F$1041,MATCH(Skráningarblað!F165,Einl.kk!$D$3:$D$1041,0),6),IF(AND(G165="Male",B165="Tvíliðaleikur"),INDEX(Tvíl.kk!$A$3:$F$1054,MATCH(Skráningarblað!F165,Tvíl.kk!$D$3:$D$1054,0),6),IF(AND(G165="Male",B165="Tvenndarleikur"),INDEX(Tvennd.kk!$A$3:$F$1025,MATCH(Skráningarblað!F165,Tvennd.kk!$D$3:$D$1025,0),6),IF(AND(G165="Female",B165="Einliðaleikur"),INDEX(Einl.kvk!$A$3:$F$1004,MATCH(Skráningarblað!F165,Einl.kvk!$D$3:$D$1004,0),6),IF(AND(G165="Female",B165="Tvíliðaleikur"),INDEX(Tvíl.kvk!$A$3:$F$1008,MATCH(Skráningarblað!F165,Tvíl.kvk!$D$3:$D$1008,0),6),IF(AND(G165="Female",B165="Tvenndarleikur"),INDEX(Tvennd.kvk!$A$3:$F$1009,MATCH(Skráningarblað!F165,Tvennd.kvk!$D$3:$D$1009,0),6),"")))))),0)</f>
        <v/>
      </c>
      <c r="O165" s="13" t="str">
        <f>IFERROR(IF(F165="","",IF(AND(NOT(B165="Einliðaleikur"),D165=""),"Partner Wanted",INDEX(Leikmannaskrá!$A$2:$D$1171,MATCH(D165,Leikmannaskrá!$A$2:$A$1175,0),2))),"")</f>
        <v/>
      </c>
      <c r="P165" s="13" t="str">
        <f>IFERROR(INDEX(Leikmannaskrá!$A$2:$D$1171,MATCH(D165,Leikmannaskrá!$A$2:$A$1175,0),4),"")</f>
        <v/>
      </c>
      <c r="Q165" s="13" t="str">
        <f>IFERROR(IF(AND(P165="Male",B165="Einliðaleikur"),INDEX(Einl.kk!$A$3:$F$1041,MATCH(Skráningarblað!O165,Einl.kk!$D$3:$D$1041,0),2),IF(AND(P165="Male",B165="Tvíliðaleikur"),INDEX(Tvíl.kk!$A$3:$F$1054,MATCH(Skráningarblað!O165,Tvíl.kk!$D$3:$D$1054,0),2),IF(AND(P165="Male",B165="Tvenndarleikur"),INDEX(Tvennd.kk!$A$3:$F$1025,MATCH(Skráningarblað!O165,Tvennd.kk!$D$3:$D$1025,0),2),IF(AND(P165="Female",B165="Einliðaleikur"),INDEX(Einl.kvk!$A$3:$F$1004,MATCH(Skráningarblað!O165,Einl.kvk!$D$3:$D$1004,0),2),IF(AND(P165="Female",B165="Tvíliðaleikur"),INDEX(Tvíl.kvk!$A$3:$F$1008,MATCH(Skráningarblað!O165,Tvíl.kvk!$D$3:$D$1008,0),2),IF(AND(P165="Female",B165="Tvenndarleikur"),INDEX(Tvennd.kvk!$A$3:$F$1009,MATCH(Skráningarblað!O165,Tvennd.kvk!$D$3:$D$1009,0),2),"")))))),"2. Deild")</f>
        <v/>
      </c>
      <c r="R165" s="13" t="str">
        <f t="shared" si="16"/>
        <v/>
      </c>
      <c r="S165" s="13" t="str">
        <f>IFERROR(IF(AND(P165="Male",B165="Einliðaleikur"),INDEX(Einl.kk!$A$3:$F$1041,MATCH(Skráningarblað!O165,Einl.kk!$D$3:$D$1041,0),6),IF(AND(P165="Male",B165="Tvíliðaleikur"),INDEX(Tvíl.kk!$A$3:$F$1054,MATCH(Skráningarblað!O165,Tvíl.kk!$D$3:$D$1054,0),6),IF(AND(P165="Male",B165="Tvenndarleikur"),INDEX(Tvennd.kk!$A$3:$F$1025,MATCH(Skráningarblað!O165,Tvennd.kk!$D$3:$D$1025,0),6),IF(AND(P165="Female",B165="Einliðaleikur"),INDEX(Einl.kvk!$A$3:$F$1004,MATCH(Skráningarblað!O165,Einl.kvk!$D$3:$D$1004,0),6),IF(AND(P165="Female",B165="Tvíliðaleikur"),INDEX(Tvíl.kvk!$A$3:$F$1008,MATCH(Skráningarblað!O165,Tvíl.kvk!$D$3:$D$1008,0),6),IF(AND(P165="Female",B165="Tvenndarleikur"),INDEX(Tvennd.kvk!$A$3:$F$1009,MATCH(Skráningarblað!O165,Tvennd.kvk!$D$3:$D$1009,0),6),"")))))),0)</f>
        <v/>
      </c>
      <c r="T165" s="13" t="str">
        <f>IFERROR(INDEX(Leikmannaskrá!$A$2:$E$612,MATCH(A165,Leikmannaskrá!$A$2:$A$612,0),5),"")</f>
        <v/>
      </c>
      <c r="U165" s="29" t="str">
        <f t="shared" si="17"/>
        <v/>
      </c>
    </row>
    <row r="166" spans="1:21" x14ac:dyDescent="0.35">
      <c r="A166" s="28"/>
      <c r="B166" s="28"/>
      <c r="C166" s="28"/>
      <c r="D166" s="28"/>
      <c r="E166" s="28"/>
      <c r="F166" s="13" t="str">
        <f>IFERROR(INDEX(Leikmannaskrá!$A$2:$D$1171,MATCH(A166,Leikmannaskrá!$A$2:$A$1175,0),2),"")</f>
        <v/>
      </c>
      <c r="G166" s="13" t="str">
        <f>IFERROR(INDEX(Leikmannaskrá!$A$2:$D$1171,MATCH(A166,Leikmannaskrá!$A$2:$A$1175,0),4),"")</f>
        <v/>
      </c>
      <c r="H166" s="13" t="str">
        <f>IFERROR(INDEX(Leikmannaskrá!$A$2:$D$1171,MATCH(A166,Leikmannaskrá!$A$2:$A$1175,0),3),"")</f>
        <v/>
      </c>
      <c r="I166" s="13" t="str">
        <f>IFERROR(IF(AND(G166="Male",B166="Einliðaleikur"),INDEX(Einl.kk!$A$3:$F$1041,MATCH(Skráningarblað!F166,Einl.kk!$D$3:$D$1041,0),2),IF(AND(G166="Male",B166="Tvíliðaleikur"),INDEX(Tvíl.kk!$A$3:$F$1054,MATCH(Skráningarblað!F166,Tvíl.kk!$D$3:$D$1054,0),2),IF(AND(G166="Male",B166="Tvenndarleikur"),INDEX(Tvennd.kk!$A$3:$F$1025,MATCH(Skráningarblað!F166,Tvennd.kk!$D$3:$D$1025,0),2),IF(AND(G166="Female",B166="Einliðaleikur"),INDEX(Einl.kvk!$A$3:$F$1004,MATCH(Skráningarblað!F166,Einl.kvk!$D$3:$D$1004,0),2),IF(AND(G166="Female",B166="Tvíliðaleikur"),INDEX(Tvíl.kvk!$A$3:$F$1008,MATCH(Skráningarblað!F166,Tvíl.kvk!$D$3:$D$1008,0),2),IF(AND(G166="Female",B166="Tvenndarleikur"),INDEX(Tvennd.kvk!$A$3:$F$1009,MATCH(Skráningarblað!F166,Tvennd.kvk!$D$3:$D$1009,0),2),"")))))),"2. Deild")</f>
        <v/>
      </c>
      <c r="J166" s="13" t="str">
        <f t="shared" si="12"/>
        <v/>
      </c>
      <c r="K166" s="13" t="str">
        <f t="shared" si="13"/>
        <v/>
      </c>
      <c r="L166" s="13">
        <f t="shared" si="14"/>
        <v>0</v>
      </c>
      <c r="M166" s="13" t="str">
        <f t="shared" si="15"/>
        <v xml:space="preserve"> -  </v>
      </c>
      <c r="N166" s="13" t="str">
        <f>IFERROR(IF(AND(G166="Male",B166="Einliðaleikur"),INDEX(Einl.kk!$A$3:$F$1041,MATCH(Skráningarblað!F166,Einl.kk!$D$3:$D$1041,0),6),IF(AND(G166="Male",B166="Tvíliðaleikur"),INDEX(Tvíl.kk!$A$3:$F$1054,MATCH(Skráningarblað!F166,Tvíl.kk!$D$3:$D$1054,0),6),IF(AND(G166="Male",B166="Tvenndarleikur"),INDEX(Tvennd.kk!$A$3:$F$1025,MATCH(Skráningarblað!F166,Tvennd.kk!$D$3:$D$1025,0),6),IF(AND(G166="Female",B166="Einliðaleikur"),INDEX(Einl.kvk!$A$3:$F$1004,MATCH(Skráningarblað!F166,Einl.kvk!$D$3:$D$1004,0),6),IF(AND(G166="Female",B166="Tvíliðaleikur"),INDEX(Tvíl.kvk!$A$3:$F$1008,MATCH(Skráningarblað!F166,Tvíl.kvk!$D$3:$D$1008,0),6),IF(AND(G166="Female",B166="Tvenndarleikur"),INDEX(Tvennd.kvk!$A$3:$F$1009,MATCH(Skráningarblað!F166,Tvennd.kvk!$D$3:$D$1009,0),6),"")))))),0)</f>
        <v/>
      </c>
      <c r="O166" s="13" t="str">
        <f>IFERROR(IF(F166="","",IF(AND(NOT(B166="Einliðaleikur"),D166=""),"Partner Wanted",INDEX(Leikmannaskrá!$A$2:$D$1171,MATCH(D166,Leikmannaskrá!$A$2:$A$1175,0),2))),"")</f>
        <v/>
      </c>
      <c r="P166" s="13" t="str">
        <f>IFERROR(INDEX(Leikmannaskrá!$A$2:$D$1171,MATCH(D166,Leikmannaskrá!$A$2:$A$1175,0),4),"")</f>
        <v/>
      </c>
      <c r="Q166" s="13" t="str">
        <f>IFERROR(IF(AND(P166="Male",B166="Einliðaleikur"),INDEX(Einl.kk!$A$3:$F$1041,MATCH(Skráningarblað!O166,Einl.kk!$D$3:$D$1041,0),2),IF(AND(P166="Male",B166="Tvíliðaleikur"),INDEX(Tvíl.kk!$A$3:$F$1054,MATCH(Skráningarblað!O166,Tvíl.kk!$D$3:$D$1054,0),2),IF(AND(P166="Male",B166="Tvenndarleikur"),INDEX(Tvennd.kk!$A$3:$F$1025,MATCH(Skráningarblað!O166,Tvennd.kk!$D$3:$D$1025,0),2),IF(AND(P166="Female",B166="Einliðaleikur"),INDEX(Einl.kvk!$A$3:$F$1004,MATCH(Skráningarblað!O166,Einl.kvk!$D$3:$D$1004,0),2),IF(AND(P166="Female",B166="Tvíliðaleikur"),INDEX(Tvíl.kvk!$A$3:$F$1008,MATCH(Skráningarblað!O166,Tvíl.kvk!$D$3:$D$1008,0),2),IF(AND(P166="Female",B166="Tvenndarleikur"),INDEX(Tvennd.kvk!$A$3:$F$1009,MATCH(Skráningarblað!O166,Tvennd.kvk!$D$3:$D$1009,0),2),"")))))),"2. Deild")</f>
        <v/>
      </c>
      <c r="R166" s="13" t="str">
        <f t="shared" si="16"/>
        <v/>
      </c>
      <c r="S166" s="13" t="str">
        <f>IFERROR(IF(AND(P166="Male",B166="Einliðaleikur"),INDEX(Einl.kk!$A$3:$F$1041,MATCH(Skráningarblað!O166,Einl.kk!$D$3:$D$1041,0),6),IF(AND(P166="Male",B166="Tvíliðaleikur"),INDEX(Tvíl.kk!$A$3:$F$1054,MATCH(Skráningarblað!O166,Tvíl.kk!$D$3:$D$1054,0),6),IF(AND(P166="Male",B166="Tvenndarleikur"),INDEX(Tvennd.kk!$A$3:$F$1025,MATCH(Skráningarblað!O166,Tvennd.kk!$D$3:$D$1025,0),6),IF(AND(P166="Female",B166="Einliðaleikur"),INDEX(Einl.kvk!$A$3:$F$1004,MATCH(Skráningarblað!O166,Einl.kvk!$D$3:$D$1004,0),6),IF(AND(P166="Female",B166="Tvíliðaleikur"),INDEX(Tvíl.kvk!$A$3:$F$1008,MATCH(Skráningarblað!O166,Tvíl.kvk!$D$3:$D$1008,0),6),IF(AND(P166="Female",B166="Tvenndarleikur"),INDEX(Tvennd.kvk!$A$3:$F$1009,MATCH(Skráningarblað!O166,Tvennd.kvk!$D$3:$D$1009,0),6),"")))))),0)</f>
        <v/>
      </c>
      <c r="T166" s="13" t="str">
        <f>IFERROR(INDEX(Leikmannaskrá!$A$2:$E$612,MATCH(A166,Leikmannaskrá!$A$2:$A$612,0),5),"")</f>
        <v/>
      </c>
      <c r="U166" s="29" t="str">
        <f t="shared" si="17"/>
        <v/>
      </c>
    </row>
    <row r="167" spans="1:21" x14ac:dyDescent="0.35">
      <c r="A167" s="28"/>
      <c r="B167" s="28"/>
      <c r="C167" s="28"/>
      <c r="D167" s="28"/>
      <c r="E167" s="28"/>
      <c r="F167" s="13" t="str">
        <f>IFERROR(INDEX(Leikmannaskrá!$A$2:$D$1171,MATCH(A167,Leikmannaskrá!$A$2:$A$1175,0),2),"")</f>
        <v/>
      </c>
      <c r="G167" s="13" t="str">
        <f>IFERROR(INDEX(Leikmannaskrá!$A$2:$D$1171,MATCH(A167,Leikmannaskrá!$A$2:$A$1175,0),4),"")</f>
        <v/>
      </c>
      <c r="H167" s="13" t="str">
        <f>IFERROR(INDEX(Leikmannaskrá!$A$2:$D$1171,MATCH(A167,Leikmannaskrá!$A$2:$A$1175,0),3),"")</f>
        <v/>
      </c>
      <c r="I167" s="13" t="str">
        <f>IFERROR(IF(AND(G167="Male",B167="Einliðaleikur"),INDEX(Einl.kk!$A$3:$F$1041,MATCH(Skráningarblað!F167,Einl.kk!$D$3:$D$1041,0),2),IF(AND(G167="Male",B167="Tvíliðaleikur"),INDEX(Tvíl.kk!$A$3:$F$1054,MATCH(Skráningarblað!F167,Tvíl.kk!$D$3:$D$1054,0),2),IF(AND(G167="Male",B167="Tvenndarleikur"),INDEX(Tvennd.kk!$A$3:$F$1025,MATCH(Skráningarblað!F167,Tvennd.kk!$D$3:$D$1025,0),2),IF(AND(G167="Female",B167="Einliðaleikur"),INDEX(Einl.kvk!$A$3:$F$1004,MATCH(Skráningarblað!F167,Einl.kvk!$D$3:$D$1004,0),2),IF(AND(G167="Female",B167="Tvíliðaleikur"),INDEX(Tvíl.kvk!$A$3:$F$1008,MATCH(Skráningarblað!F167,Tvíl.kvk!$D$3:$D$1008,0),2),IF(AND(G167="Female",B167="Tvenndarleikur"),INDEX(Tvennd.kvk!$A$3:$F$1009,MATCH(Skráningarblað!F167,Tvennd.kvk!$D$3:$D$1009,0),2),"")))))),"2. Deild")</f>
        <v/>
      </c>
      <c r="J167" s="13" t="str">
        <f t="shared" si="12"/>
        <v/>
      </c>
      <c r="K167" s="13" t="str">
        <f t="shared" si="13"/>
        <v/>
      </c>
      <c r="L167" s="13">
        <f t="shared" si="14"/>
        <v>0</v>
      </c>
      <c r="M167" s="13" t="str">
        <f t="shared" si="15"/>
        <v xml:space="preserve"> -  </v>
      </c>
      <c r="N167" s="13" t="str">
        <f>IFERROR(IF(AND(G167="Male",B167="Einliðaleikur"),INDEX(Einl.kk!$A$3:$F$1041,MATCH(Skráningarblað!F167,Einl.kk!$D$3:$D$1041,0),6),IF(AND(G167="Male",B167="Tvíliðaleikur"),INDEX(Tvíl.kk!$A$3:$F$1054,MATCH(Skráningarblað!F167,Tvíl.kk!$D$3:$D$1054,0),6),IF(AND(G167="Male",B167="Tvenndarleikur"),INDEX(Tvennd.kk!$A$3:$F$1025,MATCH(Skráningarblað!F167,Tvennd.kk!$D$3:$D$1025,0),6),IF(AND(G167="Female",B167="Einliðaleikur"),INDEX(Einl.kvk!$A$3:$F$1004,MATCH(Skráningarblað!F167,Einl.kvk!$D$3:$D$1004,0),6),IF(AND(G167="Female",B167="Tvíliðaleikur"),INDEX(Tvíl.kvk!$A$3:$F$1008,MATCH(Skráningarblað!F167,Tvíl.kvk!$D$3:$D$1008,0),6),IF(AND(G167="Female",B167="Tvenndarleikur"),INDEX(Tvennd.kvk!$A$3:$F$1009,MATCH(Skráningarblað!F167,Tvennd.kvk!$D$3:$D$1009,0),6),"")))))),0)</f>
        <v/>
      </c>
      <c r="O167" s="13" t="str">
        <f>IFERROR(IF(F167="","",IF(AND(NOT(B167="Einliðaleikur"),D167=""),"Partner Wanted",INDEX(Leikmannaskrá!$A$2:$D$1171,MATCH(D167,Leikmannaskrá!$A$2:$A$1175,0),2))),"")</f>
        <v/>
      </c>
      <c r="P167" s="13" t="str">
        <f>IFERROR(INDEX(Leikmannaskrá!$A$2:$D$1171,MATCH(D167,Leikmannaskrá!$A$2:$A$1175,0),4),"")</f>
        <v/>
      </c>
      <c r="Q167" s="13" t="str">
        <f>IFERROR(IF(AND(P167="Male",B167="Einliðaleikur"),INDEX(Einl.kk!$A$3:$F$1041,MATCH(Skráningarblað!O167,Einl.kk!$D$3:$D$1041,0),2),IF(AND(P167="Male",B167="Tvíliðaleikur"),INDEX(Tvíl.kk!$A$3:$F$1054,MATCH(Skráningarblað!O167,Tvíl.kk!$D$3:$D$1054,0),2),IF(AND(P167="Male",B167="Tvenndarleikur"),INDEX(Tvennd.kk!$A$3:$F$1025,MATCH(Skráningarblað!O167,Tvennd.kk!$D$3:$D$1025,0),2),IF(AND(P167="Female",B167="Einliðaleikur"),INDEX(Einl.kvk!$A$3:$F$1004,MATCH(Skráningarblað!O167,Einl.kvk!$D$3:$D$1004,0),2),IF(AND(P167="Female",B167="Tvíliðaleikur"),INDEX(Tvíl.kvk!$A$3:$F$1008,MATCH(Skráningarblað!O167,Tvíl.kvk!$D$3:$D$1008,0),2),IF(AND(P167="Female",B167="Tvenndarleikur"),INDEX(Tvennd.kvk!$A$3:$F$1009,MATCH(Skráningarblað!O167,Tvennd.kvk!$D$3:$D$1009,0),2),"")))))),"2. Deild")</f>
        <v/>
      </c>
      <c r="R167" s="13" t="str">
        <f t="shared" si="16"/>
        <v/>
      </c>
      <c r="S167" s="13" t="str">
        <f>IFERROR(IF(AND(P167="Male",B167="Einliðaleikur"),INDEX(Einl.kk!$A$3:$F$1041,MATCH(Skráningarblað!O167,Einl.kk!$D$3:$D$1041,0),6),IF(AND(P167="Male",B167="Tvíliðaleikur"),INDEX(Tvíl.kk!$A$3:$F$1054,MATCH(Skráningarblað!O167,Tvíl.kk!$D$3:$D$1054,0),6),IF(AND(P167="Male",B167="Tvenndarleikur"),INDEX(Tvennd.kk!$A$3:$F$1025,MATCH(Skráningarblað!O167,Tvennd.kk!$D$3:$D$1025,0),6),IF(AND(P167="Female",B167="Einliðaleikur"),INDEX(Einl.kvk!$A$3:$F$1004,MATCH(Skráningarblað!O167,Einl.kvk!$D$3:$D$1004,0),6),IF(AND(P167="Female",B167="Tvíliðaleikur"),INDEX(Tvíl.kvk!$A$3:$F$1008,MATCH(Skráningarblað!O167,Tvíl.kvk!$D$3:$D$1008,0),6),IF(AND(P167="Female",B167="Tvenndarleikur"),INDEX(Tvennd.kvk!$A$3:$F$1009,MATCH(Skráningarblað!O167,Tvennd.kvk!$D$3:$D$1009,0),6),"")))))),0)</f>
        <v/>
      </c>
      <c r="T167" s="13" t="str">
        <f>IFERROR(INDEX(Leikmannaskrá!$A$2:$E$612,MATCH(A167,Leikmannaskrá!$A$2:$A$612,0),5),"")</f>
        <v/>
      </c>
      <c r="U167" s="29" t="str">
        <f t="shared" si="17"/>
        <v/>
      </c>
    </row>
    <row r="168" spans="1:21" x14ac:dyDescent="0.35">
      <c r="A168" s="28"/>
      <c r="B168" s="28"/>
      <c r="C168" s="28"/>
      <c r="D168" s="28"/>
      <c r="E168" s="28"/>
      <c r="F168" s="13" t="str">
        <f>IFERROR(INDEX(Leikmannaskrá!$A$2:$D$1171,MATCH(A168,Leikmannaskrá!$A$2:$A$1175,0),2),"")</f>
        <v/>
      </c>
      <c r="G168" s="13" t="str">
        <f>IFERROR(INDEX(Leikmannaskrá!$A$2:$D$1171,MATCH(A168,Leikmannaskrá!$A$2:$A$1175,0),4),"")</f>
        <v/>
      </c>
      <c r="H168" s="13" t="str">
        <f>IFERROR(INDEX(Leikmannaskrá!$A$2:$D$1171,MATCH(A168,Leikmannaskrá!$A$2:$A$1175,0),3),"")</f>
        <v/>
      </c>
      <c r="I168" s="13" t="str">
        <f>IFERROR(IF(AND(G168="Male",B168="Einliðaleikur"),INDEX(Einl.kk!$A$3:$F$1041,MATCH(Skráningarblað!F168,Einl.kk!$D$3:$D$1041,0),2),IF(AND(G168="Male",B168="Tvíliðaleikur"),INDEX(Tvíl.kk!$A$3:$F$1054,MATCH(Skráningarblað!F168,Tvíl.kk!$D$3:$D$1054,0),2),IF(AND(G168="Male",B168="Tvenndarleikur"),INDEX(Tvennd.kk!$A$3:$F$1025,MATCH(Skráningarblað!F168,Tvennd.kk!$D$3:$D$1025,0),2),IF(AND(G168="Female",B168="Einliðaleikur"),INDEX(Einl.kvk!$A$3:$F$1004,MATCH(Skráningarblað!F168,Einl.kvk!$D$3:$D$1004,0),2),IF(AND(G168="Female",B168="Tvíliðaleikur"),INDEX(Tvíl.kvk!$A$3:$F$1008,MATCH(Skráningarblað!F168,Tvíl.kvk!$D$3:$D$1008,0),2),IF(AND(G168="Female",B168="Tvenndarleikur"),INDEX(Tvennd.kvk!$A$3:$F$1009,MATCH(Skráningarblað!F168,Tvennd.kvk!$D$3:$D$1009,0),2),"")))))),"2. Deild")</f>
        <v/>
      </c>
      <c r="J168" s="13" t="str">
        <f t="shared" si="12"/>
        <v/>
      </c>
      <c r="K168" s="13" t="str">
        <f t="shared" si="13"/>
        <v/>
      </c>
      <c r="L168" s="13">
        <f t="shared" si="14"/>
        <v>0</v>
      </c>
      <c r="M168" s="13" t="str">
        <f t="shared" si="15"/>
        <v xml:space="preserve"> -  </v>
      </c>
      <c r="N168" s="13" t="str">
        <f>IFERROR(IF(AND(G168="Male",B168="Einliðaleikur"),INDEX(Einl.kk!$A$3:$F$1041,MATCH(Skráningarblað!F168,Einl.kk!$D$3:$D$1041,0),6),IF(AND(G168="Male",B168="Tvíliðaleikur"),INDEX(Tvíl.kk!$A$3:$F$1054,MATCH(Skráningarblað!F168,Tvíl.kk!$D$3:$D$1054,0),6),IF(AND(G168="Male",B168="Tvenndarleikur"),INDEX(Tvennd.kk!$A$3:$F$1025,MATCH(Skráningarblað!F168,Tvennd.kk!$D$3:$D$1025,0),6),IF(AND(G168="Female",B168="Einliðaleikur"),INDEX(Einl.kvk!$A$3:$F$1004,MATCH(Skráningarblað!F168,Einl.kvk!$D$3:$D$1004,0),6),IF(AND(G168="Female",B168="Tvíliðaleikur"),INDEX(Tvíl.kvk!$A$3:$F$1008,MATCH(Skráningarblað!F168,Tvíl.kvk!$D$3:$D$1008,0),6),IF(AND(G168="Female",B168="Tvenndarleikur"),INDEX(Tvennd.kvk!$A$3:$F$1009,MATCH(Skráningarblað!F168,Tvennd.kvk!$D$3:$D$1009,0),6),"")))))),0)</f>
        <v/>
      </c>
      <c r="O168" s="13" t="str">
        <f>IFERROR(IF(F168="","",IF(AND(NOT(B168="Einliðaleikur"),D168=""),"Partner Wanted",INDEX(Leikmannaskrá!$A$2:$D$1171,MATCH(D168,Leikmannaskrá!$A$2:$A$1175,0),2))),"")</f>
        <v/>
      </c>
      <c r="P168" s="13" t="str">
        <f>IFERROR(INDEX(Leikmannaskrá!$A$2:$D$1171,MATCH(D168,Leikmannaskrá!$A$2:$A$1175,0),4),"")</f>
        <v/>
      </c>
      <c r="Q168" s="13" t="str">
        <f>IFERROR(IF(AND(P168="Male",B168="Einliðaleikur"),INDEX(Einl.kk!$A$3:$F$1041,MATCH(Skráningarblað!O168,Einl.kk!$D$3:$D$1041,0),2),IF(AND(P168="Male",B168="Tvíliðaleikur"),INDEX(Tvíl.kk!$A$3:$F$1054,MATCH(Skráningarblað!O168,Tvíl.kk!$D$3:$D$1054,0),2),IF(AND(P168="Male",B168="Tvenndarleikur"),INDEX(Tvennd.kk!$A$3:$F$1025,MATCH(Skráningarblað!O168,Tvennd.kk!$D$3:$D$1025,0),2),IF(AND(P168="Female",B168="Einliðaleikur"),INDEX(Einl.kvk!$A$3:$F$1004,MATCH(Skráningarblað!O168,Einl.kvk!$D$3:$D$1004,0),2),IF(AND(P168="Female",B168="Tvíliðaleikur"),INDEX(Tvíl.kvk!$A$3:$F$1008,MATCH(Skráningarblað!O168,Tvíl.kvk!$D$3:$D$1008,0),2),IF(AND(P168="Female",B168="Tvenndarleikur"),INDEX(Tvennd.kvk!$A$3:$F$1009,MATCH(Skráningarblað!O168,Tvennd.kvk!$D$3:$D$1009,0),2),"")))))),"2. Deild")</f>
        <v/>
      </c>
      <c r="R168" s="13" t="str">
        <f t="shared" si="16"/>
        <v/>
      </c>
      <c r="S168" s="13" t="str">
        <f>IFERROR(IF(AND(P168="Male",B168="Einliðaleikur"),INDEX(Einl.kk!$A$3:$F$1041,MATCH(Skráningarblað!O168,Einl.kk!$D$3:$D$1041,0),6),IF(AND(P168="Male",B168="Tvíliðaleikur"),INDEX(Tvíl.kk!$A$3:$F$1054,MATCH(Skráningarblað!O168,Tvíl.kk!$D$3:$D$1054,0),6),IF(AND(P168="Male",B168="Tvenndarleikur"),INDEX(Tvennd.kk!$A$3:$F$1025,MATCH(Skráningarblað!O168,Tvennd.kk!$D$3:$D$1025,0),6),IF(AND(P168="Female",B168="Einliðaleikur"),INDEX(Einl.kvk!$A$3:$F$1004,MATCH(Skráningarblað!O168,Einl.kvk!$D$3:$D$1004,0),6),IF(AND(P168="Female",B168="Tvíliðaleikur"),INDEX(Tvíl.kvk!$A$3:$F$1008,MATCH(Skráningarblað!O168,Tvíl.kvk!$D$3:$D$1008,0),6),IF(AND(P168="Female",B168="Tvenndarleikur"),INDEX(Tvennd.kvk!$A$3:$F$1009,MATCH(Skráningarblað!O168,Tvennd.kvk!$D$3:$D$1009,0),6),"")))))),0)</f>
        <v/>
      </c>
      <c r="T168" s="13" t="str">
        <f>IFERROR(INDEX(Leikmannaskrá!$A$2:$E$612,MATCH(A168,Leikmannaskrá!$A$2:$A$612,0),5),"")</f>
        <v/>
      </c>
      <c r="U168" s="29" t="str">
        <f t="shared" si="17"/>
        <v/>
      </c>
    </row>
    <row r="169" spans="1:21" x14ac:dyDescent="0.35">
      <c r="A169" s="28"/>
      <c r="B169" s="28"/>
      <c r="C169" s="28"/>
      <c r="D169" s="28"/>
      <c r="E169" s="28"/>
      <c r="F169" s="13" t="str">
        <f>IFERROR(INDEX(Leikmannaskrá!$A$2:$D$1171,MATCH(A169,Leikmannaskrá!$A$2:$A$1175,0),2),"")</f>
        <v/>
      </c>
      <c r="G169" s="13" t="str">
        <f>IFERROR(INDEX(Leikmannaskrá!$A$2:$D$1171,MATCH(A169,Leikmannaskrá!$A$2:$A$1175,0),4),"")</f>
        <v/>
      </c>
      <c r="H169" s="13" t="str">
        <f>IFERROR(INDEX(Leikmannaskrá!$A$2:$D$1171,MATCH(A169,Leikmannaskrá!$A$2:$A$1175,0),3),"")</f>
        <v/>
      </c>
      <c r="I169" s="13" t="str">
        <f>IFERROR(IF(AND(G169="Male",B169="Einliðaleikur"),INDEX(Einl.kk!$A$3:$F$1041,MATCH(Skráningarblað!F169,Einl.kk!$D$3:$D$1041,0),2),IF(AND(G169="Male",B169="Tvíliðaleikur"),INDEX(Tvíl.kk!$A$3:$F$1054,MATCH(Skráningarblað!F169,Tvíl.kk!$D$3:$D$1054,0),2),IF(AND(G169="Male",B169="Tvenndarleikur"),INDEX(Tvennd.kk!$A$3:$F$1025,MATCH(Skráningarblað!F169,Tvennd.kk!$D$3:$D$1025,0),2),IF(AND(G169="Female",B169="Einliðaleikur"),INDEX(Einl.kvk!$A$3:$F$1004,MATCH(Skráningarblað!F169,Einl.kvk!$D$3:$D$1004,0),2),IF(AND(G169="Female",B169="Tvíliðaleikur"),INDEX(Tvíl.kvk!$A$3:$F$1008,MATCH(Skráningarblað!F169,Tvíl.kvk!$D$3:$D$1008,0),2),IF(AND(G169="Female",B169="Tvenndarleikur"),INDEX(Tvennd.kvk!$A$3:$F$1009,MATCH(Skráningarblað!F169,Tvennd.kvk!$D$3:$D$1009,0),2),"")))))),"2. Deild")</f>
        <v/>
      </c>
      <c r="J169" s="13" t="str">
        <f t="shared" si="12"/>
        <v/>
      </c>
      <c r="K169" s="13" t="str">
        <f t="shared" si="13"/>
        <v/>
      </c>
      <c r="L169" s="13">
        <f t="shared" si="14"/>
        <v>0</v>
      </c>
      <c r="M169" s="13" t="str">
        <f t="shared" si="15"/>
        <v xml:space="preserve"> -  </v>
      </c>
      <c r="N169" s="13" t="str">
        <f>IFERROR(IF(AND(G169="Male",B169="Einliðaleikur"),INDEX(Einl.kk!$A$3:$F$1041,MATCH(Skráningarblað!F169,Einl.kk!$D$3:$D$1041,0),6),IF(AND(G169="Male",B169="Tvíliðaleikur"),INDEX(Tvíl.kk!$A$3:$F$1054,MATCH(Skráningarblað!F169,Tvíl.kk!$D$3:$D$1054,0),6),IF(AND(G169="Male",B169="Tvenndarleikur"),INDEX(Tvennd.kk!$A$3:$F$1025,MATCH(Skráningarblað!F169,Tvennd.kk!$D$3:$D$1025,0),6),IF(AND(G169="Female",B169="Einliðaleikur"),INDEX(Einl.kvk!$A$3:$F$1004,MATCH(Skráningarblað!F169,Einl.kvk!$D$3:$D$1004,0),6),IF(AND(G169="Female",B169="Tvíliðaleikur"),INDEX(Tvíl.kvk!$A$3:$F$1008,MATCH(Skráningarblað!F169,Tvíl.kvk!$D$3:$D$1008,0),6),IF(AND(G169="Female",B169="Tvenndarleikur"),INDEX(Tvennd.kvk!$A$3:$F$1009,MATCH(Skráningarblað!F169,Tvennd.kvk!$D$3:$D$1009,0),6),"")))))),0)</f>
        <v/>
      </c>
      <c r="O169" s="13" t="str">
        <f>IFERROR(IF(F169="","",IF(AND(NOT(B169="Einliðaleikur"),D169=""),"Partner Wanted",INDEX(Leikmannaskrá!$A$2:$D$1171,MATCH(D169,Leikmannaskrá!$A$2:$A$1175,0),2))),"")</f>
        <v/>
      </c>
      <c r="P169" s="13" t="str">
        <f>IFERROR(INDEX(Leikmannaskrá!$A$2:$D$1171,MATCH(D169,Leikmannaskrá!$A$2:$A$1175,0),4),"")</f>
        <v/>
      </c>
      <c r="Q169" s="13" t="str">
        <f>IFERROR(IF(AND(P169="Male",B169="Einliðaleikur"),INDEX(Einl.kk!$A$3:$F$1041,MATCH(Skráningarblað!O169,Einl.kk!$D$3:$D$1041,0),2),IF(AND(P169="Male",B169="Tvíliðaleikur"),INDEX(Tvíl.kk!$A$3:$F$1054,MATCH(Skráningarblað!O169,Tvíl.kk!$D$3:$D$1054,0),2),IF(AND(P169="Male",B169="Tvenndarleikur"),INDEX(Tvennd.kk!$A$3:$F$1025,MATCH(Skráningarblað!O169,Tvennd.kk!$D$3:$D$1025,0),2),IF(AND(P169="Female",B169="Einliðaleikur"),INDEX(Einl.kvk!$A$3:$F$1004,MATCH(Skráningarblað!O169,Einl.kvk!$D$3:$D$1004,0),2),IF(AND(P169="Female",B169="Tvíliðaleikur"),INDEX(Tvíl.kvk!$A$3:$F$1008,MATCH(Skráningarblað!O169,Tvíl.kvk!$D$3:$D$1008,0),2),IF(AND(P169="Female",B169="Tvenndarleikur"),INDEX(Tvennd.kvk!$A$3:$F$1009,MATCH(Skráningarblað!O169,Tvennd.kvk!$D$3:$D$1009,0),2),"")))))),"2. Deild")</f>
        <v/>
      </c>
      <c r="R169" s="13" t="str">
        <f t="shared" si="16"/>
        <v/>
      </c>
      <c r="S169" s="13" t="str">
        <f>IFERROR(IF(AND(P169="Male",B169="Einliðaleikur"),INDEX(Einl.kk!$A$3:$F$1041,MATCH(Skráningarblað!O169,Einl.kk!$D$3:$D$1041,0),6),IF(AND(P169="Male",B169="Tvíliðaleikur"),INDEX(Tvíl.kk!$A$3:$F$1054,MATCH(Skráningarblað!O169,Tvíl.kk!$D$3:$D$1054,0),6),IF(AND(P169="Male",B169="Tvenndarleikur"),INDEX(Tvennd.kk!$A$3:$F$1025,MATCH(Skráningarblað!O169,Tvennd.kk!$D$3:$D$1025,0),6),IF(AND(P169="Female",B169="Einliðaleikur"),INDEX(Einl.kvk!$A$3:$F$1004,MATCH(Skráningarblað!O169,Einl.kvk!$D$3:$D$1004,0),6),IF(AND(P169="Female",B169="Tvíliðaleikur"),INDEX(Tvíl.kvk!$A$3:$F$1008,MATCH(Skráningarblað!O169,Tvíl.kvk!$D$3:$D$1008,0),6),IF(AND(P169="Female",B169="Tvenndarleikur"),INDEX(Tvennd.kvk!$A$3:$F$1009,MATCH(Skráningarblað!O169,Tvennd.kvk!$D$3:$D$1009,0),6),"")))))),0)</f>
        <v/>
      </c>
      <c r="T169" s="13" t="str">
        <f>IFERROR(INDEX(Leikmannaskrá!$A$2:$E$612,MATCH(A169,Leikmannaskrá!$A$2:$A$612,0),5),"")</f>
        <v/>
      </c>
      <c r="U169" s="29" t="str">
        <f t="shared" si="17"/>
        <v/>
      </c>
    </row>
    <row r="170" spans="1:21" x14ac:dyDescent="0.35">
      <c r="A170" s="28"/>
      <c r="B170" s="28"/>
      <c r="C170" s="28"/>
      <c r="D170" s="28"/>
      <c r="E170" s="28"/>
      <c r="F170" s="13" t="str">
        <f>IFERROR(INDEX(Leikmannaskrá!$A$2:$D$1171,MATCH(A170,Leikmannaskrá!$A$2:$A$1175,0),2),"")</f>
        <v/>
      </c>
      <c r="G170" s="13" t="str">
        <f>IFERROR(INDEX(Leikmannaskrá!$A$2:$D$1171,MATCH(A170,Leikmannaskrá!$A$2:$A$1175,0),4),"")</f>
        <v/>
      </c>
      <c r="H170" s="13" t="str">
        <f>IFERROR(INDEX(Leikmannaskrá!$A$2:$D$1171,MATCH(A170,Leikmannaskrá!$A$2:$A$1175,0),3),"")</f>
        <v/>
      </c>
      <c r="I170" s="13" t="str">
        <f>IFERROR(IF(AND(G170="Male",B170="Einliðaleikur"),INDEX(Einl.kk!$A$3:$F$1041,MATCH(Skráningarblað!F170,Einl.kk!$D$3:$D$1041,0),2),IF(AND(G170="Male",B170="Tvíliðaleikur"),INDEX(Tvíl.kk!$A$3:$F$1054,MATCH(Skráningarblað!F170,Tvíl.kk!$D$3:$D$1054,0),2),IF(AND(G170="Male",B170="Tvenndarleikur"),INDEX(Tvennd.kk!$A$3:$F$1025,MATCH(Skráningarblað!F170,Tvennd.kk!$D$3:$D$1025,0),2),IF(AND(G170="Female",B170="Einliðaleikur"),INDEX(Einl.kvk!$A$3:$F$1004,MATCH(Skráningarblað!F170,Einl.kvk!$D$3:$D$1004,0),2),IF(AND(G170="Female",B170="Tvíliðaleikur"),INDEX(Tvíl.kvk!$A$3:$F$1008,MATCH(Skráningarblað!F170,Tvíl.kvk!$D$3:$D$1008,0),2),IF(AND(G170="Female",B170="Tvenndarleikur"),INDEX(Tvennd.kvk!$A$3:$F$1009,MATCH(Skráningarblað!F170,Tvennd.kvk!$D$3:$D$1009,0),2),"")))))),"2. Deild")</f>
        <v/>
      </c>
      <c r="J170" s="13" t="str">
        <f t="shared" si="12"/>
        <v/>
      </c>
      <c r="K170" s="13" t="str">
        <f t="shared" si="13"/>
        <v/>
      </c>
      <c r="L170" s="13">
        <f t="shared" si="14"/>
        <v>0</v>
      </c>
      <c r="M170" s="13" t="str">
        <f t="shared" si="15"/>
        <v xml:space="preserve"> -  </v>
      </c>
      <c r="N170" s="13" t="str">
        <f>IFERROR(IF(AND(G170="Male",B170="Einliðaleikur"),INDEX(Einl.kk!$A$3:$F$1041,MATCH(Skráningarblað!F170,Einl.kk!$D$3:$D$1041,0),6),IF(AND(G170="Male",B170="Tvíliðaleikur"),INDEX(Tvíl.kk!$A$3:$F$1054,MATCH(Skráningarblað!F170,Tvíl.kk!$D$3:$D$1054,0),6),IF(AND(G170="Male",B170="Tvenndarleikur"),INDEX(Tvennd.kk!$A$3:$F$1025,MATCH(Skráningarblað!F170,Tvennd.kk!$D$3:$D$1025,0),6),IF(AND(G170="Female",B170="Einliðaleikur"),INDEX(Einl.kvk!$A$3:$F$1004,MATCH(Skráningarblað!F170,Einl.kvk!$D$3:$D$1004,0),6),IF(AND(G170="Female",B170="Tvíliðaleikur"),INDEX(Tvíl.kvk!$A$3:$F$1008,MATCH(Skráningarblað!F170,Tvíl.kvk!$D$3:$D$1008,0),6),IF(AND(G170="Female",B170="Tvenndarleikur"),INDEX(Tvennd.kvk!$A$3:$F$1009,MATCH(Skráningarblað!F170,Tvennd.kvk!$D$3:$D$1009,0),6),"")))))),0)</f>
        <v/>
      </c>
      <c r="O170" s="13" t="str">
        <f>IFERROR(IF(F170="","",IF(AND(NOT(B170="Einliðaleikur"),D170=""),"Partner Wanted",INDEX(Leikmannaskrá!$A$2:$D$1171,MATCH(D170,Leikmannaskrá!$A$2:$A$1175,0),2))),"")</f>
        <v/>
      </c>
      <c r="P170" s="13" t="str">
        <f>IFERROR(INDEX(Leikmannaskrá!$A$2:$D$1171,MATCH(D170,Leikmannaskrá!$A$2:$A$1175,0),4),"")</f>
        <v/>
      </c>
      <c r="Q170" s="13" t="str">
        <f>IFERROR(IF(AND(P170="Male",B170="Einliðaleikur"),INDEX(Einl.kk!$A$3:$F$1041,MATCH(Skráningarblað!O170,Einl.kk!$D$3:$D$1041,0),2),IF(AND(P170="Male",B170="Tvíliðaleikur"),INDEX(Tvíl.kk!$A$3:$F$1054,MATCH(Skráningarblað!O170,Tvíl.kk!$D$3:$D$1054,0),2),IF(AND(P170="Male",B170="Tvenndarleikur"),INDEX(Tvennd.kk!$A$3:$F$1025,MATCH(Skráningarblað!O170,Tvennd.kk!$D$3:$D$1025,0),2),IF(AND(P170="Female",B170="Einliðaleikur"),INDEX(Einl.kvk!$A$3:$F$1004,MATCH(Skráningarblað!O170,Einl.kvk!$D$3:$D$1004,0),2),IF(AND(P170="Female",B170="Tvíliðaleikur"),INDEX(Tvíl.kvk!$A$3:$F$1008,MATCH(Skráningarblað!O170,Tvíl.kvk!$D$3:$D$1008,0),2),IF(AND(P170="Female",B170="Tvenndarleikur"),INDEX(Tvennd.kvk!$A$3:$F$1009,MATCH(Skráningarblað!O170,Tvennd.kvk!$D$3:$D$1009,0),2),"")))))),"2. Deild")</f>
        <v/>
      </c>
      <c r="R170" s="13" t="str">
        <f t="shared" si="16"/>
        <v/>
      </c>
      <c r="S170" s="13" t="str">
        <f>IFERROR(IF(AND(P170="Male",B170="Einliðaleikur"),INDEX(Einl.kk!$A$3:$F$1041,MATCH(Skráningarblað!O170,Einl.kk!$D$3:$D$1041,0),6),IF(AND(P170="Male",B170="Tvíliðaleikur"),INDEX(Tvíl.kk!$A$3:$F$1054,MATCH(Skráningarblað!O170,Tvíl.kk!$D$3:$D$1054,0),6),IF(AND(P170="Male",B170="Tvenndarleikur"),INDEX(Tvennd.kk!$A$3:$F$1025,MATCH(Skráningarblað!O170,Tvennd.kk!$D$3:$D$1025,0),6),IF(AND(P170="Female",B170="Einliðaleikur"),INDEX(Einl.kvk!$A$3:$F$1004,MATCH(Skráningarblað!O170,Einl.kvk!$D$3:$D$1004,0),6),IF(AND(P170="Female",B170="Tvíliðaleikur"),INDEX(Tvíl.kvk!$A$3:$F$1008,MATCH(Skráningarblað!O170,Tvíl.kvk!$D$3:$D$1008,0),6),IF(AND(P170="Female",B170="Tvenndarleikur"),INDEX(Tvennd.kvk!$A$3:$F$1009,MATCH(Skráningarblað!O170,Tvennd.kvk!$D$3:$D$1009,0),6),"")))))),0)</f>
        <v/>
      </c>
      <c r="T170" s="13" t="str">
        <f>IFERROR(INDEX(Leikmannaskrá!$A$2:$E$612,MATCH(A170,Leikmannaskrá!$A$2:$A$612,0),5),"")</f>
        <v/>
      </c>
      <c r="U170" s="29" t="str">
        <f t="shared" si="17"/>
        <v/>
      </c>
    </row>
    <row r="171" spans="1:21" x14ac:dyDescent="0.35">
      <c r="A171" s="28"/>
      <c r="B171" s="28"/>
      <c r="C171" s="28"/>
      <c r="D171" s="28"/>
      <c r="E171" s="28"/>
      <c r="F171" s="13" t="str">
        <f>IFERROR(INDEX(Leikmannaskrá!$A$2:$D$1171,MATCH(A171,Leikmannaskrá!$A$2:$A$1175,0),2),"")</f>
        <v/>
      </c>
      <c r="G171" s="13" t="str">
        <f>IFERROR(INDEX(Leikmannaskrá!$A$2:$D$1171,MATCH(A171,Leikmannaskrá!$A$2:$A$1175,0),4),"")</f>
        <v/>
      </c>
      <c r="H171" s="13" t="str">
        <f>IFERROR(INDEX(Leikmannaskrá!$A$2:$D$1171,MATCH(A171,Leikmannaskrá!$A$2:$A$1175,0),3),"")</f>
        <v/>
      </c>
      <c r="I171" s="13" t="str">
        <f>IFERROR(IF(AND(G171="Male",B171="Einliðaleikur"),INDEX(Einl.kk!$A$3:$F$1041,MATCH(Skráningarblað!F171,Einl.kk!$D$3:$D$1041,0),2),IF(AND(G171="Male",B171="Tvíliðaleikur"),INDEX(Tvíl.kk!$A$3:$F$1054,MATCH(Skráningarblað!F171,Tvíl.kk!$D$3:$D$1054,0),2),IF(AND(G171="Male",B171="Tvenndarleikur"),INDEX(Tvennd.kk!$A$3:$F$1025,MATCH(Skráningarblað!F171,Tvennd.kk!$D$3:$D$1025,0),2),IF(AND(G171="Female",B171="Einliðaleikur"),INDEX(Einl.kvk!$A$3:$F$1004,MATCH(Skráningarblað!F171,Einl.kvk!$D$3:$D$1004,0),2),IF(AND(G171="Female",B171="Tvíliðaleikur"),INDEX(Tvíl.kvk!$A$3:$F$1008,MATCH(Skráningarblað!F171,Tvíl.kvk!$D$3:$D$1008,0),2),IF(AND(G171="Female",B171="Tvenndarleikur"),INDEX(Tvennd.kvk!$A$3:$F$1009,MATCH(Skráningarblað!F171,Tvennd.kvk!$D$3:$D$1009,0),2),"")))))),"2. Deild")</f>
        <v/>
      </c>
      <c r="J171" s="13" t="str">
        <f t="shared" si="12"/>
        <v/>
      </c>
      <c r="K171" s="13" t="str">
        <f t="shared" si="13"/>
        <v/>
      </c>
      <c r="L171" s="13">
        <f t="shared" si="14"/>
        <v>0</v>
      </c>
      <c r="M171" s="13" t="str">
        <f t="shared" si="15"/>
        <v xml:space="preserve"> -  </v>
      </c>
      <c r="N171" s="13" t="str">
        <f>IFERROR(IF(AND(G171="Male",B171="Einliðaleikur"),INDEX(Einl.kk!$A$3:$F$1041,MATCH(Skráningarblað!F171,Einl.kk!$D$3:$D$1041,0),6),IF(AND(G171="Male",B171="Tvíliðaleikur"),INDEX(Tvíl.kk!$A$3:$F$1054,MATCH(Skráningarblað!F171,Tvíl.kk!$D$3:$D$1054,0),6),IF(AND(G171="Male",B171="Tvenndarleikur"),INDEX(Tvennd.kk!$A$3:$F$1025,MATCH(Skráningarblað!F171,Tvennd.kk!$D$3:$D$1025,0),6),IF(AND(G171="Female",B171="Einliðaleikur"),INDEX(Einl.kvk!$A$3:$F$1004,MATCH(Skráningarblað!F171,Einl.kvk!$D$3:$D$1004,0),6),IF(AND(G171="Female",B171="Tvíliðaleikur"),INDEX(Tvíl.kvk!$A$3:$F$1008,MATCH(Skráningarblað!F171,Tvíl.kvk!$D$3:$D$1008,0),6),IF(AND(G171="Female",B171="Tvenndarleikur"),INDEX(Tvennd.kvk!$A$3:$F$1009,MATCH(Skráningarblað!F171,Tvennd.kvk!$D$3:$D$1009,0),6),"")))))),0)</f>
        <v/>
      </c>
      <c r="O171" s="13" t="str">
        <f>IFERROR(IF(F171="","",IF(AND(NOT(B171="Einliðaleikur"),D171=""),"Partner Wanted",INDEX(Leikmannaskrá!$A$2:$D$1171,MATCH(D171,Leikmannaskrá!$A$2:$A$1175,0),2))),"")</f>
        <v/>
      </c>
      <c r="P171" s="13" t="str">
        <f>IFERROR(INDEX(Leikmannaskrá!$A$2:$D$1171,MATCH(D171,Leikmannaskrá!$A$2:$A$1175,0),4),"")</f>
        <v/>
      </c>
      <c r="Q171" s="13" t="str">
        <f>IFERROR(IF(AND(P171="Male",B171="Einliðaleikur"),INDEX(Einl.kk!$A$3:$F$1041,MATCH(Skráningarblað!O171,Einl.kk!$D$3:$D$1041,0),2),IF(AND(P171="Male",B171="Tvíliðaleikur"),INDEX(Tvíl.kk!$A$3:$F$1054,MATCH(Skráningarblað!O171,Tvíl.kk!$D$3:$D$1054,0),2),IF(AND(P171="Male",B171="Tvenndarleikur"),INDEX(Tvennd.kk!$A$3:$F$1025,MATCH(Skráningarblað!O171,Tvennd.kk!$D$3:$D$1025,0),2),IF(AND(P171="Female",B171="Einliðaleikur"),INDEX(Einl.kvk!$A$3:$F$1004,MATCH(Skráningarblað!O171,Einl.kvk!$D$3:$D$1004,0),2),IF(AND(P171="Female",B171="Tvíliðaleikur"),INDEX(Tvíl.kvk!$A$3:$F$1008,MATCH(Skráningarblað!O171,Tvíl.kvk!$D$3:$D$1008,0),2),IF(AND(P171="Female",B171="Tvenndarleikur"),INDEX(Tvennd.kvk!$A$3:$F$1009,MATCH(Skráningarblað!O171,Tvennd.kvk!$D$3:$D$1009,0),2),"")))))),"2. Deild")</f>
        <v/>
      </c>
      <c r="R171" s="13" t="str">
        <f t="shared" si="16"/>
        <v/>
      </c>
      <c r="S171" s="13" t="str">
        <f>IFERROR(IF(AND(P171="Male",B171="Einliðaleikur"),INDEX(Einl.kk!$A$3:$F$1041,MATCH(Skráningarblað!O171,Einl.kk!$D$3:$D$1041,0),6),IF(AND(P171="Male",B171="Tvíliðaleikur"),INDEX(Tvíl.kk!$A$3:$F$1054,MATCH(Skráningarblað!O171,Tvíl.kk!$D$3:$D$1054,0),6),IF(AND(P171="Male",B171="Tvenndarleikur"),INDEX(Tvennd.kk!$A$3:$F$1025,MATCH(Skráningarblað!O171,Tvennd.kk!$D$3:$D$1025,0),6),IF(AND(P171="Female",B171="Einliðaleikur"),INDEX(Einl.kvk!$A$3:$F$1004,MATCH(Skráningarblað!O171,Einl.kvk!$D$3:$D$1004,0),6),IF(AND(P171="Female",B171="Tvíliðaleikur"),INDEX(Tvíl.kvk!$A$3:$F$1008,MATCH(Skráningarblað!O171,Tvíl.kvk!$D$3:$D$1008,0),6),IF(AND(P171="Female",B171="Tvenndarleikur"),INDEX(Tvennd.kvk!$A$3:$F$1009,MATCH(Skráningarblað!O171,Tvennd.kvk!$D$3:$D$1009,0),6),"")))))),0)</f>
        <v/>
      </c>
      <c r="T171" s="13" t="str">
        <f>IFERROR(INDEX(Leikmannaskrá!$A$2:$E$612,MATCH(A171,Leikmannaskrá!$A$2:$A$612,0),5),"")</f>
        <v/>
      </c>
      <c r="U171" s="29" t="str">
        <f t="shared" si="17"/>
        <v/>
      </c>
    </row>
    <row r="172" spans="1:21" x14ac:dyDescent="0.35">
      <c r="A172" s="28"/>
      <c r="B172" s="28"/>
      <c r="C172" s="28"/>
      <c r="D172" s="28"/>
      <c r="E172" s="28"/>
      <c r="F172" s="13" t="str">
        <f>IFERROR(INDEX(Leikmannaskrá!$A$2:$D$1171,MATCH(A172,Leikmannaskrá!$A$2:$A$1175,0),2),"")</f>
        <v/>
      </c>
      <c r="G172" s="13" t="str">
        <f>IFERROR(INDEX(Leikmannaskrá!$A$2:$D$1171,MATCH(A172,Leikmannaskrá!$A$2:$A$1175,0),4),"")</f>
        <v/>
      </c>
      <c r="H172" s="13" t="str">
        <f>IFERROR(INDEX(Leikmannaskrá!$A$2:$D$1171,MATCH(A172,Leikmannaskrá!$A$2:$A$1175,0),3),"")</f>
        <v/>
      </c>
      <c r="I172" s="13" t="str">
        <f>IFERROR(IF(AND(G172="Male",B172="Einliðaleikur"),INDEX(Einl.kk!$A$3:$F$1041,MATCH(Skráningarblað!F172,Einl.kk!$D$3:$D$1041,0),2),IF(AND(G172="Male",B172="Tvíliðaleikur"),INDEX(Tvíl.kk!$A$3:$F$1054,MATCH(Skráningarblað!F172,Tvíl.kk!$D$3:$D$1054,0),2),IF(AND(G172="Male",B172="Tvenndarleikur"),INDEX(Tvennd.kk!$A$3:$F$1025,MATCH(Skráningarblað!F172,Tvennd.kk!$D$3:$D$1025,0),2),IF(AND(G172="Female",B172="Einliðaleikur"),INDEX(Einl.kvk!$A$3:$F$1004,MATCH(Skráningarblað!F172,Einl.kvk!$D$3:$D$1004,0),2),IF(AND(G172="Female",B172="Tvíliðaleikur"),INDEX(Tvíl.kvk!$A$3:$F$1008,MATCH(Skráningarblað!F172,Tvíl.kvk!$D$3:$D$1008,0),2),IF(AND(G172="Female",B172="Tvenndarleikur"),INDEX(Tvennd.kvk!$A$3:$F$1009,MATCH(Skráningarblað!F172,Tvennd.kvk!$D$3:$D$1009,0),2),"")))))),"2. Deild")</f>
        <v/>
      </c>
      <c r="J172" s="13" t="str">
        <f t="shared" si="12"/>
        <v/>
      </c>
      <c r="K172" s="13" t="str">
        <f t="shared" si="13"/>
        <v/>
      </c>
      <c r="L172" s="13">
        <f t="shared" si="14"/>
        <v>0</v>
      </c>
      <c r="M172" s="13" t="str">
        <f t="shared" si="15"/>
        <v xml:space="preserve"> -  </v>
      </c>
      <c r="N172" s="13" t="str">
        <f>IFERROR(IF(AND(G172="Male",B172="Einliðaleikur"),INDEX(Einl.kk!$A$3:$F$1041,MATCH(Skráningarblað!F172,Einl.kk!$D$3:$D$1041,0),6),IF(AND(G172="Male",B172="Tvíliðaleikur"),INDEX(Tvíl.kk!$A$3:$F$1054,MATCH(Skráningarblað!F172,Tvíl.kk!$D$3:$D$1054,0),6),IF(AND(G172="Male",B172="Tvenndarleikur"),INDEX(Tvennd.kk!$A$3:$F$1025,MATCH(Skráningarblað!F172,Tvennd.kk!$D$3:$D$1025,0),6),IF(AND(G172="Female",B172="Einliðaleikur"),INDEX(Einl.kvk!$A$3:$F$1004,MATCH(Skráningarblað!F172,Einl.kvk!$D$3:$D$1004,0),6),IF(AND(G172="Female",B172="Tvíliðaleikur"),INDEX(Tvíl.kvk!$A$3:$F$1008,MATCH(Skráningarblað!F172,Tvíl.kvk!$D$3:$D$1008,0),6),IF(AND(G172="Female",B172="Tvenndarleikur"),INDEX(Tvennd.kvk!$A$3:$F$1009,MATCH(Skráningarblað!F172,Tvennd.kvk!$D$3:$D$1009,0),6),"")))))),0)</f>
        <v/>
      </c>
      <c r="O172" s="13" t="str">
        <f>IFERROR(IF(F172="","",IF(AND(NOT(B172="Einliðaleikur"),D172=""),"Partner Wanted",INDEX(Leikmannaskrá!$A$2:$D$1171,MATCH(D172,Leikmannaskrá!$A$2:$A$1175,0),2))),"")</f>
        <v/>
      </c>
      <c r="P172" s="13" t="str">
        <f>IFERROR(INDEX(Leikmannaskrá!$A$2:$D$1171,MATCH(D172,Leikmannaskrá!$A$2:$A$1175,0),4),"")</f>
        <v/>
      </c>
      <c r="Q172" s="13" t="str">
        <f>IFERROR(IF(AND(P172="Male",B172="Einliðaleikur"),INDEX(Einl.kk!$A$3:$F$1041,MATCH(Skráningarblað!O172,Einl.kk!$D$3:$D$1041,0),2),IF(AND(P172="Male",B172="Tvíliðaleikur"),INDEX(Tvíl.kk!$A$3:$F$1054,MATCH(Skráningarblað!O172,Tvíl.kk!$D$3:$D$1054,0),2),IF(AND(P172="Male",B172="Tvenndarleikur"),INDEX(Tvennd.kk!$A$3:$F$1025,MATCH(Skráningarblað!O172,Tvennd.kk!$D$3:$D$1025,0),2),IF(AND(P172="Female",B172="Einliðaleikur"),INDEX(Einl.kvk!$A$3:$F$1004,MATCH(Skráningarblað!O172,Einl.kvk!$D$3:$D$1004,0),2),IF(AND(P172="Female",B172="Tvíliðaleikur"),INDEX(Tvíl.kvk!$A$3:$F$1008,MATCH(Skráningarblað!O172,Tvíl.kvk!$D$3:$D$1008,0),2),IF(AND(P172="Female",B172="Tvenndarleikur"),INDEX(Tvennd.kvk!$A$3:$F$1009,MATCH(Skráningarblað!O172,Tvennd.kvk!$D$3:$D$1009,0),2),"")))))),"2. Deild")</f>
        <v/>
      </c>
      <c r="R172" s="13" t="str">
        <f t="shared" si="16"/>
        <v/>
      </c>
      <c r="S172" s="13" t="str">
        <f>IFERROR(IF(AND(P172="Male",B172="Einliðaleikur"),INDEX(Einl.kk!$A$3:$F$1041,MATCH(Skráningarblað!O172,Einl.kk!$D$3:$D$1041,0),6),IF(AND(P172="Male",B172="Tvíliðaleikur"),INDEX(Tvíl.kk!$A$3:$F$1054,MATCH(Skráningarblað!O172,Tvíl.kk!$D$3:$D$1054,0),6),IF(AND(P172="Male",B172="Tvenndarleikur"),INDEX(Tvennd.kk!$A$3:$F$1025,MATCH(Skráningarblað!O172,Tvennd.kk!$D$3:$D$1025,0),6),IF(AND(P172="Female",B172="Einliðaleikur"),INDEX(Einl.kvk!$A$3:$F$1004,MATCH(Skráningarblað!O172,Einl.kvk!$D$3:$D$1004,0),6),IF(AND(P172="Female",B172="Tvíliðaleikur"),INDEX(Tvíl.kvk!$A$3:$F$1008,MATCH(Skráningarblað!O172,Tvíl.kvk!$D$3:$D$1008,0),6),IF(AND(P172="Female",B172="Tvenndarleikur"),INDEX(Tvennd.kvk!$A$3:$F$1009,MATCH(Skráningarblað!O172,Tvennd.kvk!$D$3:$D$1009,0),6),"")))))),0)</f>
        <v/>
      </c>
      <c r="T172" s="13" t="str">
        <f>IFERROR(INDEX(Leikmannaskrá!$A$2:$E$612,MATCH(A172,Leikmannaskrá!$A$2:$A$612,0),5),"")</f>
        <v/>
      </c>
      <c r="U172" s="29" t="str">
        <f t="shared" si="17"/>
        <v/>
      </c>
    </row>
    <row r="173" spans="1:21" x14ac:dyDescent="0.35">
      <c r="A173" s="28"/>
      <c r="B173" s="28"/>
      <c r="C173" s="28"/>
      <c r="D173" s="28"/>
      <c r="E173" s="28"/>
      <c r="F173" s="13" t="str">
        <f>IFERROR(INDEX(Leikmannaskrá!$A$2:$D$1171,MATCH(A173,Leikmannaskrá!$A$2:$A$1175,0),2),"")</f>
        <v/>
      </c>
      <c r="G173" s="13" t="str">
        <f>IFERROR(INDEX(Leikmannaskrá!$A$2:$D$1171,MATCH(A173,Leikmannaskrá!$A$2:$A$1175,0),4),"")</f>
        <v/>
      </c>
      <c r="H173" s="13" t="str">
        <f>IFERROR(INDEX(Leikmannaskrá!$A$2:$D$1171,MATCH(A173,Leikmannaskrá!$A$2:$A$1175,0),3),"")</f>
        <v/>
      </c>
      <c r="I173" s="13" t="str">
        <f>IFERROR(IF(AND(G173="Male",B173="Einliðaleikur"),INDEX(Einl.kk!$A$3:$F$1041,MATCH(Skráningarblað!F173,Einl.kk!$D$3:$D$1041,0),2),IF(AND(G173="Male",B173="Tvíliðaleikur"),INDEX(Tvíl.kk!$A$3:$F$1054,MATCH(Skráningarblað!F173,Tvíl.kk!$D$3:$D$1054,0),2),IF(AND(G173="Male",B173="Tvenndarleikur"),INDEX(Tvennd.kk!$A$3:$F$1025,MATCH(Skráningarblað!F173,Tvennd.kk!$D$3:$D$1025,0),2),IF(AND(G173="Female",B173="Einliðaleikur"),INDEX(Einl.kvk!$A$3:$F$1004,MATCH(Skráningarblað!F173,Einl.kvk!$D$3:$D$1004,0),2),IF(AND(G173="Female",B173="Tvíliðaleikur"),INDEX(Tvíl.kvk!$A$3:$F$1008,MATCH(Skráningarblað!F173,Tvíl.kvk!$D$3:$D$1008,0),2),IF(AND(G173="Female",B173="Tvenndarleikur"),INDEX(Tvennd.kvk!$A$3:$F$1009,MATCH(Skráningarblað!F173,Tvennd.kvk!$D$3:$D$1009,0),2),"")))))),"2. Deild")</f>
        <v/>
      </c>
      <c r="J173" s="13" t="str">
        <f t="shared" si="12"/>
        <v/>
      </c>
      <c r="K173" s="13" t="str">
        <f t="shared" si="13"/>
        <v/>
      </c>
      <c r="L173" s="13">
        <f t="shared" si="14"/>
        <v>0</v>
      </c>
      <c r="M173" s="13" t="str">
        <f t="shared" si="15"/>
        <v xml:space="preserve"> -  </v>
      </c>
      <c r="N173" s="13" t="str">
        <f>IFERROR(IF(AND(G173="Male",B173="Einliðaleikur"),INDEX(Einl.kk!$A$3:$F$1041,MATCH(Skráningarblað!F173,Einl.kk!$D$3:$D$1041,0),6),IF(AND(G173="Male",B173="Tvíliðaleikur"),INDEX(Tvíl.kk!$A$3:$F$1054,MATCH(Skráningarblað!F173,Tvíl.kk!$D$3:$D$1054,0),6),IF(AND(G173="Male",B173="Tvenndarleikur"),INDEX(Tvennd.kk!$A$3:$F$1025,MATCH(Skráningarblað!F173,Tvennd.kk!$D$3:$D$1025,0),6),IF(AND(G173="Female",B173="Einliðaleikur"),INDEX(Einl.kvk!$A$3:$F$1004,MATCH(Skráningarblað!F173,Einl.kvk!$D$3:$D$1004,0),6),IF(AND(G173="Female",B173="Tvíliðaleikur"),INDEX(Tvíl.kvk!$A$3:$F$1008,MATCH(Skráningarblað!F173,Tvíl.kvk!$D$3:$D$1008,0),6),IF(AND(G173="Female",B173="Tvenndarleikur"),INDEX(Tvennd.kvk!$A$3:$F$1009,MATCH(Skráningarblað!F173,Tvennd.kvk!$D$3:$D$1009,0),6),"")))))),0)</f>
        <v/>
      </c>
      <c r="O173" s="13" t="str">
        <f>IFERROR(IF(F173="","",IF(AND(NOT(B173="Einliðaleikur"),D173=""),"Partner Wanted",INDEX(Leikmannaskrá!$A$2:$D$1171,MATCH(D173,Leikmannaskrá!$A$2:$A$1175,0),2))),"")</f>
        <v/>
      </c>
      <c r="P173" s="13" t="str">
        <f>IFERROR(INDEX(Leikmannaskrá!$A$2:$D$1171,MATCH(D173,Leikmannaskrá!$A$2:$A$1175,0),4),"")</f>
        <v/>
      </c>
      <c r="Q173" s="13" t="str">
        <f>IFERROR(IF(AND(P173="Male",B173="Einliðaleikur"),INDEX(Einl.kk!$A$3:$F$1041,MATCH(Skráningarblað!O173,Einl.kk!$D$3:$D$1041,0),2),IF(AND(P173="Male",B173="Tvíliðaleikur"),INDEX(Tvíl.kk!$A$3:$F$1054,MATCH(Skráningarblað!O173,Tvíl.kk!$D$3:$D$1054,0),2),IF(AND(P173="Male",B173="Tvenndarleikur"),INDEX(Tvennd.kk!$A$3:$F$1025,MATCH(Skráningarblað!O173,Tvennd.kk!$D$3:$D$1025,0),2),IF(AND(P173="Female",B173="Einliðaleikur"),INDEX(Einl.kvk!$A$3:$F$1004,MATCH(Skráningarblað!O173,Einl.kvk!$D$3:$D$1004,0),2),IF(AND(P173="Female",B173="Tvíliðaleikur"),INDEX(Tvíl.kvk!$A$3:$F$1008,MATCH(Skráningarblað!O173,Tvíl.kvk!$D$3:$D$1008,0),2),IF(AND(P173="Female",B173="Tvenndarleikur"),INDEX(Tvennd.kvk!$A$3:$F$1009,MATCH(Skráningarblað!O173,Tvennd.kvk!$D$3:$D$1009,0),2),"")))))),"2. Deild")</f>
        <v/>
      </c>
      <c r="R173" s="13" t="str">
        <f t="shared" si="16"/>
        <v/>
      </c>
      <c r="S173" s="13" t="str">
        <f>IFERROR(IF(AND(P173="Male",B173="Einliðaleikur"),INDEX(Einl.kk!$A$3:$F$1041,MATCH(Skráningarblað!O173,Einl.kk!$D$3:$D$1041,0),6),IF(AND(P173="Male",B173="Tvíliðaleikur"),INDEX(Tvíl.kk!$A$3:$F$1054,MATCH(Skráningarblað!O173,Tvíl.kk!$D$3:$D$1054,0),6),IF(AND(P173="Male",B173="Tvenndarleikur"),INDEX(Tvennd.kk!$A$3:$F$1025,MATCH(Skráningarblað!O173,Tvennd.kk!$D$3:$D$1025,0),6),IF(AND(P173="Female",B173="Einliðaleikur"),INDEX(Einl.kvk!$A$3:$F$1004,MATCH(Skráningarblað!O173,Einl.kvk!$D$3:$D$1004,0),6),IF(AND(P173="Female",B173="Tvíliðaleikur"),INDEX(Tvíl.kvk!$A$3:$F$1008,MATCH(Skráningarblað!O173,Tvíl.kvk!$D$3:$D$1008,0),6),IF(AND(P173="Female",B173="Tvenndarleikur"),INDEX(Tvennd.kvk!$A$3:$F$1009,MATCH(Skráningarblað!O173,Tvennd.kvk!$D$3:$D$1009,0),6),"")))))),0)</f>
        <v/>
      </c>
      <c r="T173" s="13" t="str">
        <f>IFERROR(INDEX(Leikmannaskrá!$A$2:$E$612,MATCH(A173,Leikmannaskrá!$A$2:$A$612,0),5),"")</f>
        <v/>
      </c>
      <c r="U173" s="29" t="str">
        <f t="shared" si="17"/>
        <v/>
      </c>
    </row>
    <row r="174" spans="1:21" x14ac:dyDescent="0.35">
      <c r="A174" s="28"/>
      <c r="B174" s="28"/>
      <c r="C174" s="28"/>
      <c r="D174" s="28"/>
      <c r="E174" s="28"/>
      <c r="F174" s="13" t="str">
        <f>IFERROR(INDEX(Leikmannaskrá!$A$2:$D$1171,MATCH(A174,Leikmannaskrá!$A$2:$A$1175,0),2),"")</f>
        <v/>
      </c>
      <c r="G174" s="13" t="str">
        <f>IFERROR(INDEX(Leikmannaskrá!$A$2:$D$1171,MATCH(A174,Leikmannaskrá!$A$2:$A$1175,0),4),"")</f>
        <v/>
      </c>
      <c r="H174" s="13" t="str">
        <f>IFERROR(INDEX(Leikmannaskrá!$A$2:$D$1171,MATCH(A174,Leikmannaskrá!$A$2:$A$1175,0),3),"")</f>
        <v/>
      </c>
      <c r="I174" s="13" t="str">
        <f>IFERROR(IF(AND(G174="Male",B174="Einliðaleikur"),INDEX(Einl.kk!$A$3:$F$1041,MATCH(Skráningarblað!F174,Einl.kk!$D$3:$D$1041,0),2),IF(AND(G174="Male",B174="Tvíliðaleikur"),INDEX(Tvíl.kk!$A$3:$F$1054,MATCH(Skráningarblað!F174,Tvíl.kk!$D$3:$D$1054,0),2),IF(AND(G174="Male",B174="Tvenndarleikur"),INDEX(Tvennd.kk!$A$3:$F$1025,MATCH(Skráningarblað!F174,Tvennd.kk!$D$3:$D$1025,0),2),IF(AND(G174="Female",B174="Einliðaleikur"),INDEX(Einl.kvk!$A$3:$F$1004,MATCH(Skráningarblað!F174,Einl.kvk!$D$3:$D$1004,0),2),IF(AND(G174="Female",B174="Tvíliðaleikur"),INDEX(Tvíl.kvk!$A$3:$F$1008,MATCH(Skráningarblað!F174,Tvíl.kvk!$D$3:$D$1008,0),2),IF(AND(G174="Female",B174="Tvenndarleikur"),INDEX(Tvennd.kvk!$A$3:$F$1009,MATCH(Skráningarblað!F174,Tvennd.kvk!$D$3:$D$1009,0),2),"")))))),"2. Deild")</f>
        <v/>
      </c>
      <c r="J174" s="13" t="str">
        <f t="shared" si="12"/>
        <v/>
      </c>
      <c r="K174" s="13" t="str">
        <f t="shared" si="13"/>
        <v/>
      </c>
      <c r="L174" s="13">
        <f t="shared" si="14"/>
        <v>0</v>
      </c>
      <c r="M174" s="13" t="str">
        <f t="shared" si="15"/>
        <v xml:space="preserve"> -  </v>
      </c>
      <c r="N174" s="13" t="str">
        <f>IFERROR(IF(AND(G174="Male",B174="Einliðaleikur"),INDEX(Einl.kk!$A$3:$F$1041,MATCH(Skráningarblað!F174,Einl.kk!$D$3:$D$1041,0),6),IF(AND(G174="Male",B174="Tvíliðaleikur"),INDEX(Tvíl.kk!$A$3:$F$1054,MATCH(Skráningarblað!F174,Tvíl.kk!$D$3:$D$1054,0),6),IF(AND(G174="Male",B174="Tvenndarleikur"),INDEX(Tvennd.kk!$A$3:$F$1025,MATCH(Skráningarblað!F174,Tvennd.kk!$D$3:$D$1025,0),6),IF(AND(G174="Female",B174="Einliðaleikur"),INDEX(Einl.kvk!$A$3:$F$1004,MATCH(Skráningarblað!F174,Einl.kvk!$D$3:$D$1004,0),6),IF(AND(G174="Female",B174="Tvíliðaleikur"),INDEX(Tvíl.kvk!$A$3:$F$1008,MATCH(Skráningarblað!F174,Tvíl.kvk!$D$3:$D$1008,0),6),IF(AND(G174="Female",B174="Tvenndarleikur"),INDEX(Tvennd.kvk!$A$3:$F$1009,MATCH(Skráningarblað!F174,Tvennd.kvk!$D$3:$D$1009,0),6),"")))))),0)</f>
        <v/>
      </c>
      <c r="O174" s="13" t="str">
        <f>IFERROR(IF(F174="","",IF(AND(NOT(B174="Einliðaleikur"),D174=""),"Partner Wanted",INDEX(Leikmannaskrá!$A$2:$D$1171,MATCH(D174,Leikmannaskrá!$A$2:$A$1175,0),2))),"")</f>
        <v/>
      </c>
      <c r="P174" s="13" t="str">
        <f>IFERROR(INDEX(Leikmannaskrá!$A$2:$D$1171,MATCH(D174,Leikmannaskrá!$A$2:$A$1175,0),4),"")</f>
        <v/>
      </c>
      <c r="Q174" s="13" t="str">
        <f>IFERROR(IF(AND(P174="Male",B174="Einliðaleikur"),INDEX(Einl.kk!$A$3:$F$1041,MATCH(Skráningarblað!O174,Einl.kk!$D$3:$D$1041,0),2),IF(AND(P174="Male",B174="Tvíliðaleikur"),INDEX(Tvíl.kk!$A$3:$F$1054,MATCH(Skráningarblað!O174,Tvíl.kk!$D$3:$D$1054,0),2),IF(AND(P174="Male",B174="Tvenndarleikur"),INDEX(Tvennd.kk!$A$3:$F$1025,MATCH(Skráningarblað!O174,Tvennd.kk!$D$3:$D$1025,0),2),IF(AND(P174="Female",B174="Einliðaleikur"),INDEX(Einl.kvk!$A$3:$F$1004,MATCH(Skráningarblað!O174,Einl.kvk!$D$3:$D$1004,0),2),IF(AND(P174="Female",B174="Tvíliðaleikur"),INDEX(Tvíl.kvk!$A$3:$F$1008,MATCH(Skráningarblað!O174,Tvíl.kvk!$D$3:$D$1008,0),2),IF(AND(P174="Female",B174="Tvenndarleikur"),INDEX(Tvennd.kvk!$A$3:$F$1009,MATCH(Skráningarblað!O174,Tvennd.kvk!$D$3:$D$1009,0),2),"")))))),"2. Deild")</f>
        <v/>
      </c>
      <c r="R174" s="13" t="str">
        <f t="shared" si="16"/>
        <v/>
      </c>
      <c r="S174" s="13" t="str">
        <f>IFERROR(IF(AND(P174="Male",B174="Einliðaleikur"),INDEX(Einl.kk!$A$3:$F$1041,MATCH(Skráningarblað!O174,Einl.kk!$D$3:$D$1041,0),6),IF(AND(P174="Male",B174="Tvíliðaleikur"),INDEX(Tvíl.kk!$A$3:$F$1054,MATCH(Skráningarblað!O174,Tvíl.kk!$D$3:$D$1054,0),6),IF(AND(P174="Male",B174="Tvenndarleikur"),INDEX(Tvennd.kk!$A$3:$F$1025,MATCH(Skráningarblað!O174,Tvennd.kk!$D$3:$D$1025,0),6),IF(AND(P174="Female",B174="Einliðaleikur"),INDEX(Einl.kvk!$A$3:$F$1004,MATCH(Skráningarblað!O174,Einl.kvk!$D$3:$D$1004,0),6),IF(AND(P174="Female",B174="Tvíliðaleikur"),INDEX(Tvíl.kvk!$A$3:$F$1008,MATCH(Skráningarblað!O174,Tvíl.kvk!$D$3:$D$1008,0),6),IF(AND(P174="Female",B174="Tvenndarleikur"),INDEX(Tvennd.kvk!$A$3:$F$1009,MATCH(Skráningarblað!O174,Tvennd.kvk!$D$3:$D$1009,0),6),"")))))),0)</f>
        <v/>
      </c>
      <c r="T174" s="13" t="str">
        <f>IFERROR(INDEX(Leikmannaskrá!$A$2:$E$612,MATCH(A174,Leikmannaskrá!$A$2:$A$612,0),5),"")</f>
        <v/>
      </c>
      <c r="U174" s="29" t="str">
        <f t="shared" si="17"/>
        <v/>
      </c>
    </row>
    <row r="175" spans="1:21" x14ac:dyDescent="0.35">
      <c r="A175" s="28"/>
      <c r="B175" s="28"/>
      <c r="C175" s="28"/>
      <c r="D175" s="28"/>
      <c r="E175" s="28"/>
      <c r="F175" s="13" t="str">
        <f>IFERROR(INDEX(Leikmannaskrá!$A$2:$D$1171,MATCH(A175,Leikmannaskrá!$A$2:$A$1175,0),2),"")</f>
        <v/>
      </c>
      <c r="G175" s="13" t="str">
        <f>IFERROR(INDEX(Leikmannaskrá!$A$2:$D$1171,MATCH(A175,Leikmannaskrá!$A$2:$A$1175,0),4),"")</f>
        <v/>
      </c>
      <c r="H175" s="13" t="str">
        <f>IFERROR(INDEX(Leikmannaskrá!$A$2:$D$1171,MATCH(A175,Leikmannaskrá!$A$2:$A$1175,0),3),"")</f>
        <v/>
      </c>
      <c r="I175" s="13" t="str">
        <f>IFERROR(IF(AND(G175="Male",B175="Einliðaleikur"),INDEX(Einl.kk!$A$3:$F$1041,MATCH(Skráningarblað!F175,Einl.kk!$D$3:$D$1041,0),2),IF(AND(G175="Male",B175="Tvíliðaleikur"),INDEX(Tvíl.kk!$A$3:$F$1054,MATCH(Skráningarblað!F175,Tvíl.kk!$D$3:$D$1054,0),2),IF(AND(G175="Male",B175="Tvenndarleikur"),INDEX(Tvennd.kk!$A$3:$F$1025,MATCH(Skráningarblað!F175,Tvennd.kk!$D$3:$D$1025,0),2),IF(AND(G175="Female",B175="Einliðaleikur"),INDEX(Einl.kvk!$A$3:$F$1004,MATCH(Skráningarblað!F175,Einl.kvk!$D$3:$D$1004,0),2),IF(AND(G175="Female",B175="Tvíliðaleikur"),INDEX(Tvíl.kvk!$A$3:$F$1008,MATCH(Skráningarblað!F175,Tvíl.kvk!$D$3:$D$1008,0),2),IF(AND(G175="Female",B175="Tvenndarleikur"),INDEX(Tvennd.kvk!$A$3:$F$1009,MATCH(Skráningarblað!F175,Tvennd.kvk!$D$3:$D$1009,0),2),"")))))),"2. Deild")</f>
        <v/>
      </c>
      <c r="J175" s="13" t="str">
        <f t="shared" si="12"/>
        <v/>
      </c>
      <c r="K175" s="13" t="str">
        <f t="shared" si="13"/>
        <v/>
      </c>
      <c r="L175" s="13">
        <f t="shared" si="14"/>
        <v>0</v>
      </c>
      <c r="M175" s="13" t="str">
        <f t="shared" si="15"/>
        <v xml:space="preserve"> -  </v>
      </c>
      <c r="N175" s="13" t="str">
        <f>IFERROR(IF(AND(G175="Male",B175="Einliðaleikur"),INDEX(Einl.kk!$A$3:$F$1041,MATCH(Skráningarblað!F175,Einl.kk!$D$3:$D$1041,0),6),IF(AND(G175="Male",B175="Tvíliðaleikur"),INDEX(Tvíl.kk!$A$3:$F$1054,MATCH(Skráningarblað!F175,Tvíl.kk!$D$3:$D$1054,0),6),IF(AND(G175="Male",B175="Tvenndarleikur"),INDEX(Tvennd.kk!$A$3:$F$1025,MATCH(Skráningarblað!F175,Tvennd.kk!$D$3:$D$1025,0),6),IF(AND(G175="Female",B175="Einliðaleikur"),INDEX(Einl.kvk!$A$3:$F$1004,MATCH(Skráningarblað!F175,Einl.kvk!$D$3:$D$1004,0),6),IF(AND(G175="Female",B175="Tvíliðaleikur"),INDEX(Tvíl.kvk!$A$3:$F$1008,MATCH(Skráningarblað!F175,Tvíl.kvk!$D$3:$D$1008,0),6),IF(AND(G175="Female",B175="Tvenndarleikur"),INDEX(Tvennd.kvk!$A$3:$F$1009,MATCH(Skráningarblað!F175,Tvennd.kvk!$D$3:$D$1009,0),6),"")))))),0)</f>
        <v/>
      </c>
      <c r="O175" s="13" t="str">
        <f>IFERROR(IF(F175="","",IF(AND(NOT(B175="Einliðaleikur"),D175=""),"Partner Wanted",INDEX(Leikmannaskrá!$A$2:$D$1171,MATCH(D175,Leikmannaskrá!$A$2:$A$1175,0),2))),"")</f>
        <v/>
      </c>
      <c r="P175" s="13" t="str">
        <f>IFERROR(INDEX(Leikmannaskrá!$A$2:$D$1171,MATCH(D175,Leikmannaskrá!$A$2:$A$1175,0),4),"")</f>
        <v/>
      </c>
      <c r="Q175" s="13" t="str">
        <f>IFERROR(IF(AND(P175="Male",B175="Einliðaleikur"),INDEX(Einl.kk!$A$3:$F$1041,MATCH(Skráningarblað!O175,Einl.kk!$D$3:$D$1041,0),2),IF(AND(P175="Male",B175="Tvíliðaleikur"),INDEX(Tvíl.kk!$A$3:$F$1054,MATCH(Skráningarblað!O175,Tvíl.kk!$D$3:$D$1054,0),2),IF(AND(P175="Male",B175="Tvenndarleikur"),INDEX(Tvennd.kk!$A$3:$F$1025,MATCH(Skráningarblað!O175,Tvennd.kk!$D$3:$D$1025,0),2),IF(AND(P175="Female",B175="Einliðaleikur"),INDEX(Einl.kvk!$A$3:$F$1004,MATCH(Skráningarblað!O175,Einl.kvk!$D$3:$D$1004,0),2),IF(AND(P175="Female",B175="Tvíliðaleikur"),INDEX(Tvíl.kvk!$A$3:$F$1008,MATCH(Skráningarblað!O175,Tvíl.kvk!$D$3:$D$1008,0),2),IF(AND(P175="Female",B175="Tvenndarleikur"),INDEX(Tvennd.kvk!$A$3:$F$1009,MATCH(Skráningarblað!O175,Tvennd.kvk!$D$3:$D$1009,0),2),"")))))),"2. Deild")</f>
        <v/>
      </c>
      <c r="R175" s="13" t="str">
        <f t="shared" si="16"/>
        <v/>
      </c>
      <c r="S175" s="13" t="str">
        <f>IFERROR(IF(AND(P175="Male",B175="Einliðaleikur"),INDEX(Einl.kk!$A$3:$F$1041,MATCH(Skráningarblað!O175,Einl.kk!$D$3:$D$1041,0),6),IF(AND(P175="Male",B175="Tvíliðaleikur"),INDEX(Tvíl.kk!$A$3:$F$1054,MATCH(Skráningarblað!O175,Tvíl.kk!$D$3:$D$1054,0),6),IF(AND(P175="Male",B175="Tvenndarleikur"),INDEX(Tvennd.kk!$A$3:$F$1025,MATCH(Skráningarblað!O175,Tvennd.kk!$D$3:$D$1025,0),6),IF(AND(P175="Female",B175="Einliðaleikur"),INDEX(Einl.kvk!$A$3:$F$1004,MATCH(Skráningarblað!O175,Einl.kvk!$D$3:$D$1004,0),6),IF(AND(P175="Female",B175="Tvíliðaleikur"),INDEX(Tvíl.kvk!$A$3:$F$1008,MATCH(Skráningarblað!O175,Tvíl.kvk!$D$3:$D$1008,0),6),IF(AND(P175="Female",B175="Tvenndarleikur"),INDEX(Tvennd.kvk!$A$3:$F$1009,MATCH(Skráningarblað!O175,Tvennd.kvk!$D$3:$D$1009,0),6),"")))))),0)</f>
        <v/>
      </c>
      <c r="T175" s="13" t="str">
        <f>IFERROR(INDEX(Leikmannaskrá!$A$2:$E$612,MATCH(A175,Leikmannaskrá!$A$2:$A$612,0),5),"")</f>
        <v/>
      </c>
      <c r="U175" s="29" t="str">
        <f t="shared" si="17"/>
        <v/>
      </c>
    </row>
    <row r="176" spans="1:21" x14ac:dyDescent="0.35">
      <c r="A176" s="28"/>
      <c r="B176" s="28"/>
      <c r="C176" s="28"/>
      <c r="D176" s="28"/>
      <c r="E176" s="28"/>
      <c r="F176" s="13" t="str">
        <f>IFERROR(INDEX(Leikmannaskrá!$A$2:$D$1171,MATCH(A176,Leikmannaskrá!$A$2:$A$1175,0),2),"")</f>
        <v/>
      </c>
      <c r="G176" s="13" t="str">
        <f>IFERROR(INDEX(Leikmannaskrá!$A$2:$D$1171,MATCH(A176,Leikmannaskrá!$A$2:$A$1175,0),4),"")</f>
        <v/>
      </c>
      <c r="H176" s="13" t="str">
        <f>IFERROR(INDEX(Leikmannaskrá!$A$2:$D$1171,MATCH(A176,Leikmannaskrá!$A$2:$A$1175,0),3),"")</f>
        <v/>
      </c>
      <c r="I176" s="13" t="str">
        <f>IFERROR(IF(AND(G176="Male",B176="Einliðaleikur"),INDEX(Einl.kk!$A$3:$F$1041,MATCH(Skráningarblað!F176,Einl.kk!$D$3:$D$1041,0),2),IF(AND(G176="Male",B176="Tvíliðaleikur"),INDEX(Tvíl.kk!$A$3:$F$1054,MATCH(Skráningarblað!F176,Tvíl.kk!$D$3:$D$1054,0),2),IF(AND(G176="Male",B176="Tvenndarleikur"),INDEX(Tvennd.kk!$A$3:$F$1025,MATCH(Skráningarblað!F176,Tvennd.kk!$D$3:$D$1025,0),2),IF(AND(G176="Female",B176="Einliðaleikur"),INDEX(Einl.kvk!$A$3:$F$1004,MATCH(Skráningarblað!F176,Einl.kvk!$D$3:$D$1004,0),2),IF(AND(G176="Female",B176="Tvíliðaleikur"),INDEX(Tvíl.kvk!$A$3:$F$1008,MATCH(Skráningarblað!F176,Tvíl.kvk!$D$3:$D$1008,0),2),IF(AND(G176="Female",B176="Tvenndarleikur"),INDEX(Tvennd.kvk!$A$3:$F$1009,MATCH(Skráningarblað!F176,Tvennd.kvk!$D$3:$D$1009,0),2),"")))))),"2. Deild")</f>
        <v/>
      </c>
      <c r="J176" s="13" t="str">
        <f t="shared" si="12"/>
        <v/>
      </c>
      <c r="K176" s="13" t="str">
        <f t="shared" si="13"/>
        <v/>
      </c>
      <c r="L176" s="13">
        <f t="shared" si="14"/>
        <v>0</v>
      </c>
      <c r="M176" s="13" t="str">
        <f t="shared" si="15"/>
        <v xml:space="preserve"> -  </v>
      </c>
      <c r="N176" s="13" t="str">
        <f>IFERROR(IF(AND(G176="Male",B176="Einliðaleikur"),INDEX(Einl.kk!$A$3:$F$1041,MATCH(Skráningarblað!F176,Einl.kk!$D$3:$D$1041,0),6),IF(AND(G176="Male",B176="Tvíliðaleikur"),INDEX(Tvíl.kk!$A$3:$F$1054,MATCH(Skráningarblað!F176,Tvíl.kk!$D$3:$D$1054,0),6),IF(AND(G176="Male",B176="Tvenndarleikur"),INDEX(Tvennd.kk!$A$3:$F$1025,MATCH(Skráningarblað!F176,Tvennd.kk!$D$3:$D$1025,0),6),IF(AND(G176="Female",B176="Einliðaleikur"),INDEX(Einl.kvk!$A$3:$F$1004,MATCH(Skráningarblað!F176,Einl.kvk!$D$3:$D$1004,0),6),IF(AND(G176="Female",B176="Tvíliðaleikur"),INDEX(Tvíl.kvk!$A$3:$F$1008,MATCH(Skráningarblað!F176,Tvíl.kvk!$D$3:$D$1008,0),6),IF(AND(G176="Female",B176="Tvenndarleikur"),INDEX(Tvennd.kvk!$A$3:$F$1009,MATCH(Skráningarblað!F176,Tvennd.kvk!$D$3:$D$1009,0),6),"")))))),0)</f>
        <v/>
      </c>
      <c r="O176" s="13" t="str">
        <f>IFERROR(IF(F176="","",IF(AND(NOT(B176="Einliðaleikur"),D176=""),"Partner Wanted",INDEX(Leikmannaskrá!$A$2:$D$1171,MATCH(D176,Leikmannaskrá!$A$2:$A$1175,0),2))),"")</f>
        <v/>
      </c>
      <c r="P176" s="13" t="str">
        <f>IFERROR(INDEX(Leikmannaskrá!$A$2:$D$1171,MATCH(D176,Leikmannaskrá!$A$2:$A$1175,0),4),"")</f>
        <v/>
      </c>
      <c r="Q176" s="13" t="str">
        <f>IFERROR(IF(AND(P176="Male",B176="Einliðaleikur"),INDEX(Einl.kk!$A$3:$F$1041,MATCH(Skráningarblað!O176,Einl.kk!$D$3:$D$1041,0),2),IF(AND(P176="Male",B176="Tvíliðaleikur"),INDEX(Tvíl.kk!$A$3:$F$1054,MATCH(Skráningarblað!O176,Tvíl.kk!$D$3:$D$1054,0),2),IF(AND(P176="Male",B176="Tvenndarleikur"),INDEX(Tvennd.kk!$A$3:$F$1025,MATCH(Skráningarblað!O176,Tvennd.kk!$D$3:$D$1025,0),2),IF(AND(P176="Female",B176="Einliðaleikur"),INDEX(Einl.kvk!$A$3:$F$1004,MATCH(Skráningarblað!O176,Einl.kvk!$D$3:$D$1004,0),2),IF(AND(P176="Female",B176="Tvíliðaleikur"),INDEX(Tvíl.kvk!$A$3:$F$1008,MATCH(Skráningarblað!O176,Tvíl.kvk!$D$3:$D$1008,0),2),IF(AND(P176="Female",B176="Tvenndarleikur"),INDEX(Tvennd.kvk!$A$3:$F$1009,MATCH(Skráningarblað!O176,Tvennd.kvk!$D$3:$D$1009,0),2),"")))))),"2. Deild")</f>
        <v/>
      </c>
      <c r="R176" s="13" t="str">
        <f t="shared" si="16"/>
        <v/>
      </c>
      <c r="S176" s="13" t="str">
        <f>IFERROR(IF(AND(P176="Male",B176="Einliðaleikur"),INDEX(Einl.kk!$A$3:$F$1041,MATCH(Skráningarblað!O176,Einl.kk!$D$3:$D$1041,0),6),IF(AND(P176="Male",B176="Tvíliðaleikur"),INDEX(Tvíl.kk!$A$3:$F$1054,MATCH(Skráningarblað!O176,Tvíl.kk!$D$3:$D$1054,0),6),IF(AND(P176="Male",B176="Tvenndarleikur"),INDEX(Tvennd.kk!$A$3:$F$1025,MATCH(Skráningarblað!O176,Tvennd.kk!$D$3:$D$1025,0),6),IF(AND(P176="Female",B176="Einliðaleikur"),INDEX(Einl.kvk!$A$3:$F$1004,MATCH(Skráningarblað!O176,Einl.kvk!$D$3:$D$1004,0),6),IF(AND(P176="Female",B176="Tvíliðaleikur"),INDEX(Tvíl.kvk!$A$3:$F$1008,MATCH(Skráningarblað!O176,Tvíl.kvk!$D$3:$D$1008,0),6),IF(AND(P176="Female",B176="Tvenndarleikur"),INDEX(Tvennd.kvk!$A$3:$F$1009,MATCH(Skráningarblað!O176,Tvennd.kvk!$D$3:$D$1009,0),6),"")))))),0)</f>
        <v/>
      </c>
      <c r="T176" s="13" t="str">
        <f>IFERROR(INDEX(Leikmannaskrá!$A$2:$E$612,MATCH(A176,Leikmannaskrá!$A$2:$A$612,0),5),"")</f>
        <v/>
      </c>
      <c r="U176" s="29" t="str">
        <f t="shared" si="17"/>
        <v/>
      </c>
    </row>
    <row r="177" spans="1:21" x14ac:dyDescent="0.35">
      <c r="A177" s="28"/>
      <c r="B177" s="28"/>
      <c r="C177" s="28"/>
      <c r="D177" s="28"/>
      <c r="E177" s="28"/>
      <c r="F177" s="13" t="str">
        <f>IFERROR(INDEX(Leikmannaskrá!$A$2:$D$1171,MATCH(A177,Leikmannaskrá!$A$2:$A$1175,0),2),"")</f>
        <v/>
      </c>
      <c r="G177" s="13" t="str">
        <f>IFERROR(INDEX(Leikmannaskrá!$A$2:$D$1171,MATCH(A177,Leikmannaskrá!$A$2:$A$1175,0),4),"")</f>
        <v/>
      </c>
      <c r="H177" s="13" t="str">
        <f>IFERROR(INDEX(Leikmannaskrá!$A$2:$D$1171,MATCH(A177,Leikmannaskrá!$A$2:$A$1175,0),3),"")</f>
        <v/>
      </c>
      <c r="I177" s="13" t="str">
        <f>IFERROR(IF(AND(G177="Male",B177="Einliðaleikur"),INDEX(Einl.kk!$A$3:$F$1041,MATCH(Skráningarblað!F177,Einl.kk!$D$3:$D$1041,0),2),IF(AND(G177="Male",B177="Tvíliðaleikur"),INDEX(Tvíl.kk!$A$3:$F$1054,MATCH(Skráningarblað!F177,Tvíl.kk!$D$3:$D$1054,0),2),IF(AND(G177="Male",B177="Tvenndarleikur"),INDEX(Tvennd.kk!$A$3:$F$1025,MATCH(Skráningarblað!F177,Tvennd.kk!$D$3:$D$1025,0),2),IF(AND(G177="Female",B177="Einliðaleikur"),INDEX(Einl.kvk!$A$3:$F$1004,MATCH(Skráningarblað!F177,Einl.kvk!$D$3:$D$1004,0),2),IF(AND(G177="Female",B177="Tvíliðaleikur"),INDEX(Tvíl.kvk!$A$3:$F$1008,MATCH(Skráningarblað!F177,Tvíl.kvk!$D$3:$D$1008,0),2),IF(AND(G177="Female",B177="Tvenndarleikur"),INDEX(Tvennd.kvk!$A$3:$F$1009,MATCH(Skráningarblað!F177,Tvennd.kvk!$D$3:$D$1009,0),2),"")))))),"2. Deild")</f>
        <v/>
      </c>
      <c r="J177" s="13" t="str">
        <f t="shared" si="12"/>
        <v/>
      </c>
      <c r="K177" s="13" t="str">
        <f t="shared" si="13"/>
        <v/>
      </c>
      <c r="L177" s="13">
        <f t="shared" si="14"/>
        <v>0</v>
      </c>
      <c r="M177" s="13" t="str">
        <f t="shared" si="15"/>
        <v xml:space="preserve"> -  </v>
      </c>
      <c r="N177" s="13" t="str">
        <f>IFERROR(IF(AND(G177="Male",B177="Einliðaleikur"),INDEX(Einl.kk!$A$3:$F$1041,MATCH(Skráningarblað!F177,Einl.kk!$D$3:$D$1041,0),6),IF(AND(G177="Male",B177="Tvíliðaleikur"),INDEX(Tvíl.kk!$A$3:$F$1054,MATCH(Skráningarblað!F177,Tvíl.kk!$D$3:$D$1054,0),6),IF(AND(G177="Male",B177="Tvenndarleikur"),INDEX(Tvennd.kk!$A$3:$F$1025,MATCH(Skráningarblað!F177,Tvennd.kk!$D$3:$D$1025,0),6),IF(AND(G177="Female",B177="Einliðaleikur"),INDEX(Einl.kvk!$A$3:$F$1004,MATCH(Skráningarblað!F177,Einl.kvk!$D$3:$D$1004,0),6),IF(AND(G177="Female",B177="Tvíliðaleikur"),INDEX(Tvíl.kvk!$A$3:$F$1008,MATCH(Skráningarblað!F177,Tvíl.kvk!$D$3:$D$1008,0),6),IF(AND(G177="Female",B177="Tvenndarleikur"),INDEX(Tvennd.kvk!$A$3:$F$1009,MATCH(Skráningarblað!F177,Tvennd.kvk!$D$3:$D$1009,0),6),"")))))),0)</f>
        <v/>
      </c>
      <c r="O177" s="13" t="str">
        <f>IFERROR(IF(F177="","",IF(AND(NOT(B177="Einliðaleikur"),D177=""),"Partner Wanted",INDEX(Leikmannaskrá!$A$2:$D$1171,MATCH(D177,Leikmannaskrá!$A$2:$A$1175,0),2))),"")</f>
        <v/>
      </c>
      <c r="P177" s="13" t="str">
        <f>IFERROR(INDEX(Leikmannaskrá!$A$2:$D$1171,MATCH(D177,Leikmannaskrá!$A$2:$A$1175,0),4),"")</f>
        <v/>
      </c>
      <c r="Q177" s="13" t="str">
        <f>IFERROR(IF(AND(P177="Male",B177="Einliðaleikur"),INDEX(Einl.kk!$A$3:$F$1041,MATCH(Skráningarblað!O177,Einl.kk!$D$3:$D$1041,0),2),IF(AND(P177="Male",B177="Tvíliðaleikur"),INDEX(Tvíl.kk!$A$3:$F$1054,MATCH(Skráningarblað!O177,Tvíl.kk!$D$3:$D$1054,0),2),IF(AND(P177="Male",B177="Tvenndarleikur"),INDEX(Tvennd.kk!$A$3:$F$1025,MATCH(Skráningarblað!O177,Tvennd.kk!$D$3:$D$1025,0),2),IF(AND(P177="Female",B177="Einliðaleikur"),INDEX(Einl.kvk!$A$3:$F$1004,MATCH(Skráningarblað!O177,Einl.kvk!$D$3:$D$1004,0),2),IF(AND(P177="Female",B177="Tvíliðaleikur"),INDEX(Tvíl.kvk!$A$3:$F$1008,MATCH(Skráningarblað!O177,Tvíl.kvk!$D$3:$D$1008,0),2),IF(AND(P177="Female",B177="Tvenndarleikur"),INDEX(Tvennd.kvk!$A$3:$F$1009,MATCH(Skráningarblað!O177,Tvennd.kvk!$D$3:$D$1009,0),2),"")))))),"2. Deild")</f>
        <v/>
      </c>
      <c r="R177" s="13" t="str">
        <f t="shared" si="16"/>
        <v/>
      </c>
      <c r="S177" s="13" t="str">
        <f>IFERROR(IF(AND(P177="Male",B177="Einliðaleikur"),INDEX(Einl.kk!$A$3:$F$1041,MATCH(Skráningarblað!O177,Einl.kk!$D$3:$D$1041,0),6),IF(AND(P177="Male",B177="Tvíliðaleikur"),INDEX(Tvíl.kk!$A$3:$F$1054,MATCH(Skráningarblað!O177,Tvíl.kk!$D$3:$D$1054,0),6),IF(AND(P177="Male",B177="Tvenndarleikur"),INDEX(Tvennd.kk!$A$3:$F$1025,MATCH(Skráningarblað!O177,Tvennd.kk!$D$3:$D$1025,0),6),IF(AND(P177="Female",B177="Einliðaleikur"),INDEX(Einl.kvk!$A$3:$F$1004,MATCH(Skráningarblað!O177,Einl.kvk!$D$3:$D$1004,0),6),IF(AND(P177="Female",B177="Tvíliðaleikur"),INDEX(Tvíl.kvk!$A$3:$F$1008,MATCH(Skráningarblað!O177,Tvíl.kvk!$D$3:$D$1008,0),6),IF(AND(P177="Female",B177="Tvenndarleikur"),INDEX(Tvennd.kvk!$A$3:$F$1009,MATCH(Skráningarblað!O177,Tvennd.kvk!$D$3:$D$1009,0),6),"")))))),0)</f>
        <v/>
      </c>
      <c r="T177" s="13" t="str">
        <f>IFERROR(INDEX(Leikmannaskrá!$A$2:$E$612,MATCH(A177,Leikmannaskrá!$A$2:$A$612,0),5),"")</f>
        <v/>
      </c>
      <c r="U177" s="29" t="str">
        <f t="shared" si="17"/>
        <v/>
      </c>
    </row>
    <row r="178" spans="1:21" x14ac:dyDescent="0.35">
      <c r="A178" s="28"/>
      <c r="B178" s="28"/>
      <c r="C178" s="28"/>
      <c r="D178" s="28"/>
      <c r="E178" s="28"/>
      <c r="F178" s="13" t="str">
        <f>IFERROR(INDEX(Leikmannaskrá!$A$2:$D$1171,MATCH(A178,Leikmannaskrá!$A$2:$A$1175,0),2),"")</f>
        <v/>
      </c>
      <c r="G178" s="13" t="str">
        <f>IFERROR(INDEX(Leikmannaskrá!$A$2:$D$1171,MATCH(A178,Leikmannaskrá!$A$2:$A$1175,0),4),"")</f>
        <v/>
      </c>
      <c r="H178" s="13" t="str">
        <f>IFERROR(INDEX(Leikmannaskrá!$A$2:$D$1171,MATCH(A178,Leikmannaskrá!$A$2:$A$1175,0),3),"")</f>
        <v/>
      </c>
      <c r="I178" s="13" t="str">
        <f>IFERROR(IF(AND(G178="Male",B178="Einliðaleikur"),INDEX(Einl.kk!$A$3:$F$1041,MATCH(Skráningarblað!F178,Einl.kk!$D$3:$D$1041,0),2),IF(AND(G178="Male",B178="Tvíliðaleikur"),INDEX(Tvíl.kk!$A$3:$F$1054,MATCH(Skráningarblað!F178,Tvíl.kk!$D$3:$D$1054,0),2),IF(AND(G178="Male",B178="Tvenndarleikur"),INDEX(Tvennd.kk!$A$3:$F$1025,MATCH(Skráningarblað!F178,Tvennd.kk!$D$3:$D$1025,0),2),IF(AND(G178="Female",B178="Einliðaleikur"),INDEX(Einl.kvk!$A$3:$F$1004,MATCH(Skráningarblað!F178,Einl.kvk!$D$3:$D$1004,0),2),IF(AND(G178="Female",B178="Tvíliðaleikur"),INDEX(Tvíl.kvk!$A$3:$F$1008,MATCH(Skráningarblað!F178,Tvíl.kvk!$D$3:$D$1008,0),2),IF(AND(G178="Female",B178="Tvenndarleikur"),INDEX(Tvennd.kvk!$A$3:$F$1009,MATCH(Skráningarblað!F178,Tvennd.kvk!$D$3:$D$1009,0),2),"")))))),"2. Deild")</f>
        <v/>
      </c>
      <c r="J178" s="13" t="str">
        <f t="shared" si="12"/>
        <v/>
      </c>
      <c r="K178" s="13" t="str">
        <f t="shared" si="13"/>
        <v/>
      </c>
      <c r="L178" s="13">
        <f t="shared" si="14"/>
        <v>0</v>
      </c>
      <c r="M178" s="13" t="str">
        <f t="shared" si="15"/>
        <v xml:space="preserve"> -  </v>
      </c>
      <c r="N178" s="13" t="str">
        <f>IFERROR(IF(AND(G178="Male",B178="Einliðaleikur"),INDEX(Einl.kk!$A$3:$F$1041,MATCH(Skráningarblað!F178,Einl.kk!$D$3:$D$1041,0),6),IF(AND(G178="Male",B178="Tvíliðaleikur"),INDEX(Tvíl.kk!$A$3:$F$1054,MATCH(Skráningarblað!F178,Tvíl.kk!$D$3:$D$1054,0),6),IF(AND(G178="Male",B178="Tvenndarleikur"),INDEX(Tvennd.kk!$A$3:$F$1025,MATCH(Skráningarblað!F178,Tvennd.kk!$D$3:$D$1025,0),6),IF(AND(G178="Female",B178="Einliðaleikur"),INDEX(Einl.kvk!$A$3:$F$1004,MATCH(Skráningarblað!F178,Einl.kvk!$D$3:$D$1004,0),6),IF(AND(G178="Female",B178="Tvíliðaleikur"),INDEX(Tvíl.kvk!$A$3:$F$1008,MATCH(Skráningarblað!F178,Tvíl.kvk!$D$3:$D$1008,0),6),IF(AND(G178="Female",B178="Tvenndarleikur"),INDEX(Tvennd.kvk!$A$3:$F$1009,MATCH(Skráningarblað!F178,Tvennd.kvk!$D$3:$D$1009,0),6),"")))))),0)</f>
        <v/>
      </c>
      <c r="O178" s="13" t="str">
        <f>IFERROR(IF(F178="","",IF(AND(NOT(B178="Einliðaleikur"),D178=""),"Partner Wanted",INDEX(Leikmannaskrá!$A$2:$D$1171,MATCH(D178,Leikmannaskrá!$A$2:$A$1175,0),2))),"")</f>
        <v/>
      </c>
      <c r="P178" s="13" t="str">
        <f>IFERROR(INDEX(Leikmannaskrá!$A$2:$D$1171,MATCH(D178,Leikmannaskrá!$A$2:$A$1175,0),4),"")</f>
        <v/>
      </c>
      <c r="Q178" s="13" t="str">
        <f>IFERROR(IF(AND(P178="Male",B178="Einliðaleikur"),INDEX(Einl.kk!$A$3:$F$1041,MATCH(Skráningarblað!O178,Einl.kk!$D$3:$D$1041,0),2),IF(AND(P178="Male",B178="Tvíliðaleikur"),INDEX(Tvíl.kk!$A$3:$F$1054,MATCH(Skráningarblað!O178,Tvíl.kk!$D$3:$D$1054,0),2),IF(AND(P178="Male",B178="Tvenndarleikur"),INDEX(Tvennd.kk!$A$3:$F$1025,MATCH(Skráningarblað!O178,Tvennd.kk!$D$3:$D$1025,0),2),IF(AND(P178="Female",B178="Einliðaleikur"),INDEX(Einl.kvk!$A$3:$F$1004,MATCH(Skráningarblað!O178,Einl.kvk!$D$3:$D$1004,0),2),IF(AND(P178="Female",B178="Tvíliðaleikur"),INDEX(Tvíl.kvk!$A$3:$F$1008,MATCH(Skráningarblað!O178,Tvíl.kvk!$D$3:$D$1008,0),2),IF(AND(P178="Female",B178="Tvenndarleikur"),INDEX(Tvennd.kvk!$A$3:$F$1009,MATCH(Skráningarblað!O178,Tvennd.kvk!$D$3:$D$1009,0),2),"")))))),"2. Deild")</f>
        <v/>
      </c>
      <c r="R178" s="13" t="str">
        <f t="shared" si="16"/>
        <v/>
      </c>
      <c r="S178" s="13" t="str">
        <f>IFERROR(IF(AND(P178="Male",B178="Einliðaleikur"),INDEX(Einl.kk!$A$3:$F$1041,MATCH(Skráningarblað!O178,Einl.kk!$D$3:$D$1041,0),6),IF(AND(P178="Male",B178="Tvíliðaleikur"),INDEX(Tvíl.kk!$A$3:$F$1054,MATCH(Skráningarblað!O178,Tvíl.kk!$D$3:$D$1054,0),6),IF(AND(P178="Male",B178="Tvenndarleikur"),INDEX(Tvennd.kk!$A$3:$F$1025,MATCH(Skráningarblað!O178,Tvennd.kk!$D$3:$D$1025,0),6),IF(AND(P178="Female",B178="Einliðaleikur"),INDEX(Einl.kvk!$A$3:$F$1004,MATCH(Skráningarblað!O178,Einl.kvk!$D$3:$D$1004,0),6),IF(AND(P178="Female",B178="Tvíliðaleikur"),INDEX(Tvíl.kvk!$A$3:$F$1008,MATCH(Skráningarblað!O178,Tvíl.kvk!$D$3:$D$1008,0),6),IF(AND(P178="Female",B178="Tvenndarleikur"),INDEX(Tvennd.kvk!$A$3:$F$1009,MATCH(Skráningarblað!O178,Tvennd.kvk!$D$3:$D$1009,0),6),"")))))),0)</f>
        <v/>
      </c>
      <c r="T178" s="13" t="str">
        <f>IFERROR(INDEX(Leikmannaskrá!$A$2:$E$612,MATCH(A178,Leikmannaskrá!$A$2:$A$612,0),5),"")</f>
        <v/>
      </c>
      <c r="U178" s="29" t="str">
        <f t="shared" si="17"/>
        <v/>
      </c>
    </row>
    <row r="179" spans="1:21" x14ac:dyDescent="0.35">
      <c r="A179" s="28"/>
      <c r="B179" s="28"/>
      <c r="C179" s="28"/>
      <c r="D179" s="28"/>
      <c r="E179" s="28"/>
      <c r="F179" s="13" t="str">
        <f>IFERROR(INDEX(Leikmannaskrá!$A$2:$D$1171,MATCH(A179,Leikmannaskrá!$A$2:$A$1175,0),2),"")</f>
        <v/>
      </c>
      <c r="G179" s="13" t="str">
        <f>IFERROR(INDEX(Leikmannaskrá!$A$2:$D$1171,MATCH(A179,Leikmannaskrá!$A$2:$A$1175,0),4),"")</f>
        <v/>
      </c>
      <c r="H179" s="13" t="str">
        <f>IFERROR(INDEX(Leikmannaskrá!$A$2:$D$1171,MATCH(A179,Leikmannaskrá!$A$2:$A$1175,0),3),"")</f>
        <v/>
      </c>
      <c r="I179" s="13" t="str">
        <f>IFERROR(IF(AND(G179="Male",B179="Einliðaleikur"),INDEX(Einl.kk!$A$3:$F$1041,MATCH(Skráningarblað!F179,Einl.kk!$D$3:$D$1041,0),2),IF(AND(G179="Male",B179="Tvíliðaleikur"),INDEX(Tvíl.kk!$A$3:$F$1054,MATCH(Skráningarblað!F179,Tvíl.kk!$D$3:$D$1054,0),2),IF(AND(G179="Male",B179="Tvenndarleikur"),INDEX(Tvennd.kk!$A$3:$F$1025,MATCH(Skráningarblað!F179,Tvennd.kk!$D$3:$D$1025,0),2),IF(AND(G179="Female",B179="Einliðaleikur"),INDEX(Einl.kvk!$A$3:$F$1004,MATCH(Skráningarblað!F179,Einl.kvk!$D$3:$D$1004,0),2),IF(AND(G179="Female",B179="Tvíliðaleikur"),INDEX(Tvíl.kvk!$A$3:$F$1008,MATCH(Skráningarblað!F179,Tvíl.kvk!$D$3:$D$1008,0),2),IF(AND(G179="Female",B179="Tvenndarleikur"),INDEX(Tvennd.kvk!$A$3:$F$1009,MATCH(Skráningarblað!F179,Tvennd.kvk!$D$3:$D$1009,0),2),"")))))),"2. Deild")</f>
        <v/>
      </c>
      <c r="J179" s="13" t="str">
        <f t="shared" si="12"/>
        <v/>
      </c>
      <c r="K179" s="13" t="str">
        <f t="shared" si="13"/>
        <v/>
      </c>
      <c r="L179" s="13">
        <f t="shared" si="14"/>
        <v>0</v>
      </c>
      <c r="M179" s="13" t="str">
        <f t="shared" si="15"/>
        <v xml:space="preserve"> -  </v>
      </c>
      <c r="N179" s="13" t="str">
        <f>IFERROR(IF(AND(G179="Male",B179="Einliðaleikur"),INDEX(Einl.kk!$A$3:$F$1041,MATCH(Skráningarblað!F179,Einl.kk!$D$3:$D$1041,0),6),IF(AND(G179="Male",B179="Tvíliðaleikur"),INDEX(Tvíl.kk!$A$3:$F$1054,MATCH(Skráningarblað!F179,Tvíl.kk!$D$3:$D$1054,0),6),IF(AND(G179="Male",B179="Tvenndarleikur"),INDEX(Tvennd.kk!$A$3:$F$1025,MATCH(Skráningarblað!F179,Tvennd.kk!$D$3:$D$1025,0),6),IF(AND(G179="Female",B179="Einliðaleikur"),INDEX(Einl.kvk!$A$3:$F$1004,MATCH(Skráningarblað!F179,Einl.kvk!$D$3:$D$1004,0),6),IF(AND(G179="Female",B179="Tvíliðaleikur"),INDEX(Tvíl.kvk!$A$3:$F$1008,MATCH(Skráningarblað!F179,Tvíl.kvk!$D$3:$D$1008,0),6),IF(AND(G179="Female",B179="Tvenndarleikur"),INDEX(Tvennd.kvk!$A$3:$F$1009,MATCH(Skráningarblað!F179,Tvennd.kvk!$D$3:$D$1009,0),6),"")))))),0)</f>
        <v/>
      </c>
      <c r="O179" s="13" t="str">
        <f>IFERROR(IF(F179="","",IF(AND(NOT(B179="Einliðaleikur"),D179=""),"Partner Wanted",INDEX(Leikmannaskrá!$A$2:$D$1171,MATCH(D179,Leikmannaskrá!$A$2:$A$1175,0),2))),"")</f>
        <v/>
      </c>
      <c r="P179" s="13" t="str">
        <f>IFERROR(INDEX(Leikmannaskrá!$A$2:$D$1171,MATCH(D179,Leikmannaskrá!$A$2:$A$1175,0),4),"")</f>
        <v/>
      </c>
      <c r="Q179" s="13" t="str">
        <f>IFERROR(IF(AND(P179="Male",B179="Einliðaleikur"),INDEX(Einl.kk!$A$3:$F$1041,MATCH(Skráningarblað!O179,Einl.kk!$D$3:$D$1041,0),2),IF(AND(P179="Male",B179="Tvíliðaleikur"),INDEX(Tvíl.kk!$A$3:$F$1054,MATCH(Skráningarblað!O179,Tvíl.kk!$D$3:$D$1054,0),2),IF(AND(P179="Male",B179="Tvenndarleikur"),INDEX(Tvennd.kk!$A$3:$F$1025,MATCH(Skráningarblað!O179,Tvennd.kk!$D$3:$D$1025,0),2),IF(AND(P179="Female",B179="Einliðaleikur"),INDEX(Einl.kvk!$A$3:$F$1004,MATCH(Skráningarblað!O179,Einl.kvk!$D$3:$D$1004,0),2),IF(AND(P179="Female",B179="Tvíliðaleikur"),INDEX(Tvíl.kvk!$A$3:$F$1008,MATCH(Skráningarblað!O179,Tvíl.kvk!$D$3:$D$1008,0),2),IF(AND(P179="Female",B179="Tvenndarleikur"),INDEX(Tvennd.kvk!$A$3:$F$1009,MATCH(Skráningarblað!O179,Tvennd.kvk!$D$3:$D$1009,0),2),"")))))),"2. Deild")</f>
        <v/>
      </c>
      <c r="R179" s="13" t="str">
        <f t="shared" si="16"/>
        <v/>
      </c>
      <c r="S179" s="13" t="str">
        <f>IFERROR(IF(AND(P179="Male",B179="Einliðaleikur"),INDEX(Einl.kk!$A$3:$F$1041,MATCH(Skráningarblað!O179,Einl.kk!$D$3:$D$1041,0),6),IF(AND(P179="Male",B179="Tvíliðaleikur"),INDEX(Tvíl.kk!$A$3:$F$1054,MATCH(Skráningarblað!O179,Tvíl.kk!$D$3:$D$1054,0),6),IF(AND(P179="Male",B179="Tvenndarleikur"),INDEX(Tvennd.kk!$A$3:$F$1025,MATCH(Skráningarblað!O179,Tvennd.kk!$D$3:$D$1025,0),6),IF(AND(P179="Female",B179="Einliðaleikur"),INDEX(Einl.kvk!$A$3:$F$1004,MATCH(Skráningarblað!O179,Einl.kvk!$D$3:$D$1004,0),6),IF(AND(P179="Female",B179="Tvíliðaleikur"),INDEX(Tvíl.kvk!$A$3:$F$1008,MATCH(Skráningarblað!O179,Tvíl.kvk!$D$3:$D$1008,0),6),IF(AND(P179="Female",B179="Tvenndarleikur"),INDEX(Tvennd.kvk!$A$3:$F$1009,MATCH(Skráningarblað!O179,Tvennd.kvk!$D$3:$D$1009,0),6),"")))))),0)</f>
        <v/>
      </c>
      <c r="T179" s="13" t="str">
        <f>IFERROR(INDEX(Leikmannaskrá!$A$2:$E$612,MATCH(A179,Leikmannaskrá!$A$2:$A$612,0),5),"")</f>
        <v/>
      </c>
      <c r="U179" s="29" t="str">
        <f t="shared" si="17"/>
        <v/>
      </c>
    </row>
    <row r="180" spans="1:21" x14ac:dyDescent="0.35">
      <c r="A180" s="28"/>
      <c r="B180" s="28"/>
      <c r="C180" s="28"/>
      <c r="D180" s="28"/>
      <c r="E180" s="28"/>
      <c r="F180" s="13" t="str">
        <f>IFERROR(INDEX(Leikmannaskrá!$A$2:$D$1171,MATCH(A180,Leikmannaskrá!$A$2:$A$1175,0),2),"")</f>
        <v/>
      </c>
      <c r="G180" s="13" t="str">
        <f>IFERROR(INDEX(Leikmannaskrá!$A$2:$D$1171,MATCH(A180,Leikmannaskrá!$A$2:$A$1175,0),4),"")</f>
        <v/>
      </c>
      <c r="H180" s="13" t="str">
        <f>IFERROR(INDEX(Leikmannaskrá!$A$2:$D$1171,MATCH(A180,Leikmannaskrá!$A$2:$A$1175,0),3),"")</f>
        <v/>
      </c>
      <c r="I180" s="13" t="str">
        <f>IFERROR(IF(AND(G180="Male",B180="Einliðaleikur"),INDEX(Einl.kk!$A$3:$F$1041,MATCH(Skráningarblað!F180,Einl.kk!$D$3:$D$1041,0),2),IF(AND(G180="Male",B180="Tvíliðaleikur"),INDEX(Tvíl.kk!$A$3:$F$1054,MATCH(Skráningarblað!F180,Tvíl.kk!$D$3:$D$1054,0),2),IF(AND(G180="Male",B180="Tvenndarleikur"),INDEX(Tvennd.kk!$A$3:$F$1025,MATCH(Skráningarblað!F180,Tvennd.kk!$D$3:$D$1025,0),2),IF(AND(G180="Female",B180="Einliðaleikur"),INDEX(Einl.kvk!$A$3:$F$1004,MATCH(Skráningarblað!F180,Einl.kvk!$D$3:$D$1004,0),2),IF(AND(G180="Female",B180="Tvíliðaleikur"),INDEX(Tvíl.kvk!$A$3:$F$1008,MATCH(Skráningarblað!F180,Tvíl.kvk!$D$3:$D$1008,0),2),IF(AND(G180="Female",B180="Tvenndarleikur"),INDEX(Tvennd.kvk!$A$3:$F$1009,MATCH(Skráningarblað!F180,Tvennd.kvk!$D$3:$D$1009,0),2),"")))))),"2. Deild")</f>
        <v/>
      </c>
      <c r="J180" s="13" t="str">
        <f t="shared" si="12"/>
        <v/>
      </c>
      <c r="K180" s="13" t="str">
        <f t="shared" si="13"/>
        <v/>
      </c>
      <c r="L180" s="13">
        <f t="shared" si="14"/>
        <v>0</v>
      </c>
      <c r="M180" s="13" t="str">
        <f t="shared" si="15"/>
        <v xml:space="preserve"> -  </v>
      </c>
      <c r="N180" s="13" t="str">
        <f>IFERROR(IF(AND(G180="Male",B180="Einliðaleikur"),INDEX(Einl.kk!$A$3:$F$1041,MATCH(Skráningarblað!F180,Einl.kk!$D$3:$D$1041,0),6),IF(AND(G180="Male",B180="Tvíliðaleikur"),INDEX(Tvíl.kk!$A$3:$F$1054,MATCH(Skráningarblað!F180,Tvíl.kk!$D$3:$D$1054,0),6),IF(AND(G180="Male",B180="Tvenndarleikur"),INDEX(Tvennd.kk!$A$3:$F$1025,MATCH(Skráningarblað!F180,Tvennd.kk!$D$3:$D$1025,0),6),IF(AND(G180="Female",B180="Einliðaleikur"),INDEX(Einl.kvk!$A$3:$F$1004,MATCH(Skráningarblað!F180,Einl.kvk!$D$3:$D$1004,0),6),IF(AND(G180="Female",B180="Tvíliðaleikur"),INDEX(Tvíl.kvk!$A$3:$F$1008,MATCH(Skráningarblað!F180,Tvíl.kvk!$D$3:$D$1008,0),6),IF(AND(G180="Female",B180="Tvenndarleikur"),INDEX(Tvennd.kvk!$A$3:$F$1009,MATCH(Skráningarblað!F180,Tvennd.kvk!$D$3:$D$1009,0),6),"")))))),0)</f>
        <v/>
      </c>
      <c r="O180" s="13" t="str">
        <f>IFERROR(IF(F180="","",IF(AND(NOT(B180="Einliðaleikur"),D180=""),"Partner Wanted",INDEX(Leikmannaskrá!$A$2:$D$1171,MATCH(D180,Leikmannaskrá!$A$2:$A$1175,0),2))),"")</f>
        <v/>
      </c>
      <c r="P180" s="13" t="str">
        <f>IFERROR(INDEX(Leikmannaskrá!$A$2:$D$1171,MATCH(D180,Leikmannaskrá!$A$2:$A$1175,0),4),"")</f>
        <v/>
      </c>
      <c r="Q180" s="13" t="str">
        <f>IFERROR(IF(AND(P180="Male",B180="Einliðaleikur"),INDEX(Einl.kk!$A$3:$F$1041,MATCH(Skráningarblað!O180,Einl.kk!$D$3:$D$1041,0),2),IF(AND(P180="Male",B180="Tvíliðaleikur"),INDEX(Tvíl.kk!$A$3:$F$1054,MATCH(Skráningarblað!O180,Tvíl.kk!$D$3:$D$1054,0),2),IF(AND(P180="Male",B180="Tvenndarleikur"),INDEX(Tvennd.kk!$A$3:$F$1025,MATCH(Skráningarblað!O180,Tvennd.kk!$D$3:$D$1025,0),2),IF(AND(P180="Female",B180="Einliðaleikur"),INDEX(Einl.kvk!$A$3:$F$1004,MATCH(Skráningarblað!O180,Einl.kvk!$D$3:$D$1004,0),2),IF(AND(P180="Female",B180="Tvíliðaleikur"),INDEX(Tvíl.kvk!$A$3:$F$1008,MATCH(Skráningarblað!O180,Tvíl.kvk!$D$3:$D$1008,0),2),IF(AND(P180="Female",B180="Tvenndarleikur"),INDEX(Tvennd.kvk!$A$3:$F$1009,MATCH(Skráningarblað!O180,Tvennd.kvk!$D$3:$D$1009,0),2),"")))))),"2. Deild")</f>
        <v/>
      </c>
      <c r="R180" s="13" t="str">
        <f t="shared" si="16"/>
        <v/>
      </c>
      <c r="S180" s="13" t="str">
        <f>IFERROR(IF(AND(P180="Male",B180="Einliðaleikur"),INDEX(Einl.kk!$A$3:$F$1041,MATCH(Skráningarblað!O180,Einl.kk!$D$3:$D$1041,0),6),IF(AND(P180="Male",B180="Tvíliðaleikur"),INDEX(Tvíl.kk!$A$3:$F$1054,MATCH(Skráningarblað!O180,Tvíl.kk!$D$3:$D$1054,0),6),IF(AND(P180="Male",B180="Tvenndarleikur"),INDEX(Tvennd.kk!$A$3:$F$1025,MATCH(Skráningarblað!O180,Tvennd.kk!$D$3:$D$1025,0),6),IF(AND(P180="Female",B180="Einliðaleikur"),INDEX(Einl.kvk!$A$3:$F$1004,MATCH(Skráningarblað!O180,Einl.kvk!$D$3:$D$1004,0),6),IF(AND(P180="Female",B180="Tvíliðaleikur"),INDEX(Tvíl.kvk!$A$3:$F$1008,MATCH(Skráningarblað!O180,Tvíl.kvk!$D$3:$D$1008,0),6),IF(AND(P180="Female",B180="Tvenndarleikur"),INDEX(Tvennd.kvk!$A$3:$F$1009,MATCH(Skráningarblað!O180,Tvennd.kvk!$D$3:$D$1009,0),6),"")))))),0)</f>
        <v/>
      </c>
      <c r="T180" s="13" t="str">
        <f>IFERROR(INDEX(Leikmannaskrá!$A$2:$E$612,MATCH(A180,Leikmannaskrá!$A$2:$A$612,0),5),"")</f>
        <v/>
      </c>
      <c r="U180" s="29" t="str">
        <f t="shared" si="17"/>
        <v/>
      </c>
    </row>
    <row r="181" spans="1:21" x14ac:dyDescent="0.35">
      <c r="A181" s="28"/>
      <c r="B181" s="28"/>
      <c r="C181" s="28"/>
      <c r="D181" s="28"/>
      <c r="E181" s="28"/>
      <c r="F181" s="13" t="str">
        <f>IFERROR(INDEX(Leikmannaskrá!$A$2:$D$1171,MATCH(A181,Leikmannaskrá!$A$2:$A$1175,0),2),"")</f>
        <v/>
      </c>
      <c r="G181" s="13" t="str">
        <f>IFERROR(INDEX(Leikmannaskrá!$A$2:$D$1171,MATCH(A181,Leikmannaskrá!$A$2:$A$1175,0),4),"")</f>
        <v/>
      </c>
      <c r="H181" s="13" t="str">
        <f>IFERROR(INDEX(Leikmannaskrá!$A$2:$D$1171,MATCH(A181,Leikmannaskrá!$A$2:$A$1175,0),3),"")</f>
        <v/>
      </c>
      <c r="I181" s="13" t="str">
        <f>IFERROR(IF(AND(G181="Male",B181="Einliðaleikur"),INDEX(Einl.kk!$A$3:$F$1041,MATCH(Skráningarblað!F181,Einl.kk!$D$3:$D$1041,0),2),IF(AND(G181="Male",B181="Tvíliðaleikur"),INDEX(Tvíl.kk!$A$3:$F$1054,MATCH(Skráningarblað!F181,Tvíl.kk!$D$3:$D$1054,0),2),IF(AND(G181="Male",B181="Tvenndarleikur"),INDEX(Tvennd.kk!$A$3:$F$1025,MATCH(Skráningarblað!F181,Tvennd.kk!$D$3:$D$1025,0),2),IF(AND(G181="Female",B181="Einliðaleikur"),INDEX(Einl.kvk!$A$3:$F$1004,MATCH(Skráningarblað!F181,Einl.kvk!$D$3:$D$1004,0),2),IF(AND(G181="Female",B181="Tvíliðaleikur"),INDEX(Tvíl.kvk!$A$3:$F$1008,MATCH(Skráningarblað!F181,Tvíl.kvk!$D$3:$D$1008,0),2),IF(AND(G181="Female",B181="Tvenndarleikur"),INDEX(Tvennd.kvk!$A$3:$F$1009,MATCH(Skráningarblað!F181,Tvennd.kvk!$D$3:$D$1009,0),2),"")))))),"2. Deild")</f>
        <v/>
      </c>
      <c r="J181" s="13" t="str">
        <f t="shared" si="12"/>
        <v/>
      </c>
      <c r="K181" s="13" t="str">
        <f t="shared" si="13"/>
        <v/>
      </c>
      <c r="L181" s="13">
        <f t="shared" si="14"/>
        <v>0</v>
      </c>
      <c r="M181" s="13" t="str">
        <f t="shared" si="15"/>
        <v xml:space="preserve"> -  </v>
      </c>
      <c r="N181" s="13" t="str">
        <f>IFERROR(IF(AND(G181="Male",B181="Einliðaleikur"),INDEX(Einl.kk!$A$3:$F$1041,MATCH(Skráningarblað!F181,Einl.kk!$D$3:$D$1041,0),6),IF(AND(G181="Male",B181="Tvíliðaleikur"),INDEX(Tvíl.kk!$A$3:$F$1054,MATCH(Skráningarblað!F181,Tvíl.kk!$D$3:$D$1054,0),6),IF(AND(G181="Male",B181="Tvenndarleikur"),INDEX(Tvennd.kk!$A$3:$F$1025,MATCH(Skráningarblað!F181,Tvennd.kk!$D$3:$D$1025,0),6),IF(AND(G181="Female",B181="Einliðaleikur"),INDEX(Einl.kvk!$A$3:$F$1004,MATCH(Skráningarblað!F181,Einl.kvk!$D$3:$D$1004,0),6),IF(AND(G181="Female",B181="Tvíliðaleikur"),INDEX(Tvíl.kvk!$A$3:$F$1008,MATCH(Skráningarblað!F181,Tvíl.kvk!$D$3:$D$1008,0),6),IF(AND(G181="Female",B181="Tvenndarleikur"),INDEX(Tvennd.kvk!$A$3:$F$1009,MATCH(Skráningarblað!F181,Tvennd.kvk!$D$3:$D$1009,0),6),"")))))),0)</f>
        <v/>
      </c>
      <c r="O181" s="13" t="str">
        <f>IFERROR(IF(F181="","",IF(AND(NOT(B181="Einliðaleikur"),D181=""),"Partner Wanted",INDEX(Leikmannaskrá!$A$2:$D$1171,MATCH(D181,Leikmannaskrá!$A$2:$A$1175,0),2))),"")</f>
        <v/>
      </c>
      <c r="P181" s="13" t="str">
        <f>IFERROR(INDEX(Leikmannaskrá!$A$2:$D$1171,MATCH(D181,Leikmannaskrá!$A$2:$A$1175,0),4),"")</f>
        <v/>
      </c>
      <c r="Q181" s="13" t="str">
        <f>IFERROR(IF(AND(P181="Male",B181="Einliðaleikur"),INDEX(Einl.kk!$A$3:$F$1041,MATCH(Skráningarblað!O181,Einl.kk!$D$3:$D$1041,0),2),IF(AND(P181="Male",B181="Tvíliðaleikur"),INDEX(Tvíl.kk!$A$3:$F$1054,MATCH(Skráningarblað!O181,Tvíl.kk!$D$3:$D$1054,0),2),IF(AND(P181="Male",B181="Tvenndarleikur"),INDEX(Tvennd.kk!$A$3:$F$1025,MATCH(Skráningarblað!O181,Tvennd.kk!$D$3:$D$1025,0),2),IF(AND(P181="Female",B181="Einliðaleikur"),INDEX(Einl.kvk!$A$3:$F$1004,MATCH(Skráningarblað!O181,Einl.kvk!$D$3:$D$1004,0),2),IF(AND(P181="Female",B181="Tvíliðaleikur"),INDEX(Tvíl.kvk!$A$3:$F$1008,MATCH(Skráningarblað!O181,Tvíl.kvk!$D$3:$D$1008,0),2),IF(AND(P181="Female",B181="Tvenndarleikur"),INDEX(Tvennd.kvk!$A$3:$F$1009,MATCH(Skráningarblað!O181,Tvennd.kvk!$D$3:$D$1009,0),2),"")))))),"2. Deild")</f>
        <v/>
      </c>
      <c r="R181" s="13" t="str">
        <f t="shared" si="16"/>
        <v/>
      </c>
      <c r="S181" s="13" t="str">
        <f>IFERROR(IF(AND(P181="Male",B181="Einliðaleikur"),INDEX(Einl.kk!$A$3:$F$1041,MATCH(Skráningarblað!O181,Einl.kk!$D$3:$D$1041,0),6),IF(AND(P181="Male",B181="Tvíliðaleikur"),INDEX(Tvíl.kk!$A$3:$F$1054,MATCH(Skráningarblað!O181,Tvíl.kk!$D$3:$D$1054,0),6),IF(AND(P181="Male",B181="Tvenndarleikur"),INDEX(Tvennd.kk!$A$3:$F$1025,MATCH(Skráningarblað!O181,Tvennd.kk!$D$3:$D$1025,0),6),IF(AND(P181="Female",B181="Einliðaleikur"),INDEX(Einl.kvk!$A$3:$F$1004,MATCH(Skráningarblað!O181,Einl.kvk!$D$3:$D$1004,0),6),IF(AND(P181="Female",B181="Tvíliðaleikur"),INDEX(Tvíl.kvk!$A$3:$F$1008,MATCH(Skráningarblað!O181,Tvíl.kvk!$D$3:$D$1008,0),6),IF(AND(P181="Female",B181="Tvenndarleikur"),INDEX(Tvennd.kvk!$A$3:$F$1009,MATCH(Skráningarblað!O181,Tvennd.kvk!$D$3:$D$1009,0),6),"")))))),0)</f>
        <v/>
      </c>
      <c r="T181" s="13" t="str">
        <f>IFERROR(INDEX(Leikmannaskrá!$A$2:$E$612,MATCH(A181,Leikmannaskrá!$A$2:$A$612,0),5),"")</f>
        <v/>
      </c>
      <c r="U181" s="29" t="str">
        <f t="shared" si="17"/>
        <v/>
      </c>
    </row>
    <row r="182" spans="1:21" x14ac:dyDescent="0.35">
      <c r="A182" s="28"/>
      <c r="B182" s="28"/>
      <c r="C182" s="28"/>
      <c r="D182" s="28"/>
      <c r="E182" s="28"/>
      <c r="F182" s="13" t="str">
        <f>IFERROR(INDEX(Leikmannaskrá!$A$2:$D$1171,MATCH(A182,Leikmannaskrá!$A$2:$A$1175,0),2),"")</f>
        <v/>
      </c>
      <c r="G182" s="13" t="str">
        <f>IFERROR(INDEX(Leikmannaskrá!$A$2:$D$1171,MATCH(A182,Leikmannaskrá!$A$2:$A$1175,0),4),"")</f>
        <v/>
      </c>
      <c r="H182" s="13" t="str">
        <f>IFERROR(INDEX(Leikmannaskrá!$A$2:$D$1171,MATCH(A182,Leikmannaskrá!$A$2:$A$1175,0),3),"")</f>
        <v/>
      </c>
      <c r="I182" s="13" t="str">
        <f>IFERROR(IF(AND(G182="Male",B182="Einliðaleikur"),INDEX(Einl.kk!$A$3:$F$1041,MATCH(Skráningarblað!F182,Einl.kk!$D$3:$D$1041,0),2),IF(AND(G182="Male",B182="Tvíliðaleikur"),INDEX(Tvíl.kk!$A$3:$F$1054,MATCH(Skráningarblað!F182,Tvíl.kk!$D$3:$D$1054,0),2),IF(AND(G182="Male",B182="Tvenndarleikur"),INDEX(Tvennd.kk!$A$3:$F$1025,MATCH(Skráningarblað!F182,Tvennd.kk!$D$3:$D$1025,0),2),IF(AND(G182="Female",B182="Einliðaleikur"),INDEX(Einl.kvk!$A$3:$F$1004,MATCH(Skráningarblað!F182,Einl.kvk!$D$3:$D$1004,0),2),IF(AND(G182="Female",B182="Tvíliðaleikur"),INDEX(Tvíl.kvk!$A$3:$F$1008,MATCH(Skráningarblað!F182,Tvíl.kvk!$D$3:$D$1008,0),2),IF(AND(G182="Female",B182="Tvenndarleikur"),INDEX(Tvennd.kvk!$A$3:$F$1009,MATCH(Skráningarblað!F182,Tvennd.kvk!$D$3:$D$1009,0),2),"")))))),"2. Deild")</f>
        <v/>
      </c>
      <c r="J182" s="13" t="str">
        <f t="shared" si="12"/>
        <v/>
      </c>
      <c r="K182" s="13" t="str">
        <f t="shared" si="13"/>
        <v/>
      </c>
      <c r="L182" s="13">
        <f t="shared" si="14"/>
        <v>0</v>
      </c>
      <c r="M182" s="13" t="str">
        <f t="shared" si="15"/>
        <v xml:space="preserve"> -  </v>
      </c>
      <c r="N182" s="13" t="str">
        <f>IFERROR(IF(AND(G182="Male",B182="Einliðaleikur"),INDEX(Einl.kk!$A$3:$F$1041,MATCH(Skráningarblað!F182,Einl.kk!$D$3:$D$1041,0),6),IF(AND(G182="Male",B182="Tvíliðaleikur"),INDEX(Tvíl.kk!$A$3:$F$1054,MATCH(Skráningarblað!F182,Tvíl.kk!$D$3:$D$1054,0),6),IF(AND(G182="Male",B182="Tvenndarleikur"),INDEX(Tvennd.kk!$A$3:$F$1025,MATCH(Skráningarblað!F182,Tvennd.kk!$D$3:$D$1025,0),6),IF(AND(G182="Female",B182="Einliðaleikur"),INDEX(Einl.kvk!$A$3:$F$1004,MATCH(Skráningarblað!F182,Einl.kvk!$D$3:$D$1004,0),6),IF(AND(G182="Female",B182="Tvíliðaleikur"),INDEX(Tvíl.kvk!$A$3:$F$1008,MATCH(Skráningarblað!F182,Tvíl.kvk!$D$3:$D$1008,0),6),IF(AND(G182="Female",B182="Tvenndarleikur"),INDEX(Tvennd.kvk!$A$3:$F$1009,MATCH(Skráningarblað!F182,Tvennd.kvk!$D$3:$D$1009,0),6),"")))))),0)</f>
        <v/>
      </c>
      <c r="O182" s="13" t="str">
        <f>IFERROR(IF(F182="","",IF(AND(NOT(B182="Einliðaleikur"),D182=""),"Partner Wanted",INDEX(Leikmannaskrá!$A$2:$D$1171,MATCH(D182,Leikmannaskrá!$A$2:$A$1175,0),2))),"")</f>
        <v/>
      </c>
      <c r="P182" s="13" t="str">
        <f>IFERROR(INDEX(Leikmannaskrá!$A$2:$D$1171,MATCH(D182,Leikmannaskrá!$A$2:$A$1175,0),4),"")</f>
        <v/>
      </c>
      <c r="Q182" s="13" t="str">
        <f>IFERROR(IF(AND(P182="Male",B182="Einliðaleikur"),INDEX(Einl.kk!$A$3:$F$1041,MATCH(Skráningarblað!O182,Einl.kk!$D$3:$D$1041,0),2),IF(AND(P182="Male",B182="Tvíliðaleikur"),INDEX(Tvíl.kk!$A$3:$F$1054,MATCH(Skráningarblað!O182,Tvíl.kk!$D$3:$D$1054,0),2),IF(AND(P182="Male",B182="Tvenndarleikur"),INDEX(Tvennd.kk!$A$3:$F$1025,MATCH(Skráningarblað!O182,Tvennd.kk!$D$3:$D$1025,0),2),IF(AND(P182="Female",B182="Einliðaleikur"),INDEX(Einl.kvk!$A$3:$F$1004,MATCH(Skráningarblað!O182,Einl.kvk!$D$3:$D$1004,0),2),IF(AND(P182="Female",B182="Tvíliðaleikur"),INDEX(Tvíl.kvk!$A$3:$F$1008,MATCH(Skráningarblað!O182,Tvíl.kvk!$D$3:$D$1008,0),2),IF(AND(P182="Female",B182="Tvenndarleikur"),INDEX(Tvennd.kvk!$A$3:$F$1009,MATCH(Skráningarblað!O182,Tvennd.kvk!$D$3:$D$1009,0),2),"")))))),"2. Deild")</f>
        <v/>
      </c>
      <c r="R182" s="13" t="str">
        <f t="shared" si="16"/>
        <v/>
      </c>
      <c r="S182" s="13" t="str">
        <f>IFERROR(IF(AND(P182="Male",B182="Einliðaleikur"),INDEX(Einl.kk!$A$3:$F$1041,MATCH(Skráningarblað!O182,Einl.kk!$D$3:$D$1041,0),6),IF(AND(P182="Male",B182="Tvíliðaleikur"),INDEX(Tvíl.kk!$A$3:$F$1054,MATCH(Skráningarblað!O182,Tvíl.kk!$D$3:$D$1054,0),6),IF(AND(P182="Male",B182="Tvenndarleikur"),INDEX(Tvennd.kk!$A$3:$F$1025,MATCH(Skráningarblað!O182,Tvennd.kk!$D$3:$D$1025,0),6),IF(AND(P182="Female",B182="Einliðaleikur"),INDEX(Einl.kvk!$A$3:$F$1004,MATCH(Skráningarblað!O182,Einl.kvk!$D$3:$D$1004,0),6),IF(AND(P182="Female",B182="Tvíliðaleikur"),INDEX(Tvíl.kvk!$A$3:$F$1008,MATCH(Skráningarblað!O182,Tvíl.kvk!$D$3:$D$1008,0),6),IF(AND(P182="Female",B182="Tvenndarleikur"),INDEX(Tvennd.kvk!$A$3:$F$1009,MATCH(Skráningarblað!O182,Tvennd.kvk!$D$3:$D$1009,0),6),"")))))),0)</f>
        <v/>
      </c>
      <c r="T182" s="13" t="str">
        <f>IFERROR(INDEX(Leikmannaskrá!$A$2:$E$612,MATCH(A182,Leikmannaskrá!$A$2:$A$612,0),5),"")</f>
        <v/>
      </c>
      <c r="U182" s="29" t="str">
        <f t="shared" si="17"/>
        <v/>
      </c>
    </row>
    <row r="183" spans="1:21" x14ac:dyDescent="0.35">
      <c r="A183" s="28"/>
      <c r="B183" s="28"/>
      <c r="C183" s="28"/>
      <c r="D183" s="28"/>
      <c r="E183" s="28"/>
      <c r="F183" s="13" t="str">
        <f>IFERROR(INDEX(Leikmannaskrá!$A$2:$D$1171,MATCH(A183,Leikmannaskrá!$A$2:$A$1175,0),2),"")</f>
        <v/>
      </c>
      <c r="G183" s="13" t="str">
        <f>IFERROR(INDEX(Leikmannaskrá!$A$2:$D$1171,MATCH(A183,Leikmannaskrá!$A$2:$A$1175,0),4),"")</f>
        <v/>
      </c>
      <c r="H183" s="13" t="str">
        <f>IFERROR(INDEX(Leikmannaskrá!$A$2:$D$1171,MATCH(A183,Leikmannaskrá!$A$2:$A$1175,0),3),"")</f>
        <v/>
      </c>
      <c r="I183" s="13" t="str">
        <f>IFERROR(IF(AND(G183="Male",B183="Einliðaleikur"),INDEX(Einl.kk!$A$3:$F$1041,MATCH(Skráningarblað!F183,Einl.kk!$D$3:$D$1041,0),2),IF(AND(G183="Male",B183="Tvíliðaleikur"),INDEX(Tvíl.kk!$A$3:$F$1054,MATCH(Skráningarblað!F183,Tvíl.kk!$D$3:$D$1054,0),2),IF(AND(G183="Male",B183="Tvenndarleikur"),INDEX(Tvennd.kk!$A$3:$F$1025,MATCH(Skráningarblað!F183,Tvennd.kk!$D$3:$D$1025,0),2),IF(AND(G183="Female",B183="Einliðaleikur"),INDEX(Einl.kvk!$A$3:$F$1004,MATCH(Skráningarblað!F183,Einl.kvk!$D$3:$D$1004,0),2),IF(AND(G183="Female",B183="Tvíliðaleikur"),INDEX(Tvíl.kvk!$A$3:$F$1008,MATCH(Skráningarblað!F183,Tvíl.kvk!$D$3:$D$1008,0),2),IF(AND(G183="Female",B183="Tvenndarleikur"),INDEX(Tvennd.kvk!$A$3:$F$1009,MATCH(Skráningarblað!F183,Tvennd.kvk!$D$3:$D$1009,0),2),"")))))),"2. Deild")</f>
        <v/>
      </c>
      <c r="J183" s="13" t="str">
        <f t="shared" si="12"/>
        <v/>
      </c>
      <c r="K183" s="13" t="str">
        <f t="shared" si="13"/>
        <v/>
      </c>
      <c r="L183" s="13">
        <f t="shared" si="14"/>
        <v>0</v>
      </c>
      <c r="M183" s="13" t="str">
        <f t="shared" si="15"/>
        <v xml:space="preserve"> -  </v>
      </c>
      <c r="N183" s="13" t="str">
        <f>IFERROR(IF(AND(G183="Male",B183="Einliðaleikur"),INDEX(Einl.kk!$A$3:$F$1041,MATCH(Skráningarblað!F183,Einl.kk!$D$3:$D$1041,0),6),IF(AND(G183="Male",B183="Tvíliðaleikur"),INDEX(Tvíl.kk!$A$3:$F$1054,MATCH(Skráningarblað!F183,Tvíl.kk!$D$3:$D$1054,0),6),IF(AND(G183="Male",B183="Tvenndarleikur"),INDEX(Tvennd.kk!$A$3:$F$1025,MATCH(Skráningarblað!F183,Tvennd.kk!$D$3:$D$1025,0),6),IF(AND(G183="Female",B183="Einliðaleikur"),INDEX(Einl.kvk!$A$3:$F$1004,MATCH(Skráningarblað!F183,Einl.kvk!$D$3:$D$1004,0),6),IF(AND(G183="Female",B183="Tvíliðaleikur"),INDEX(Tvíl.kvk!$A$3:$F$1008,MATCH(Skráningarblað!F183,Tvíl.kvk!$D$3:$D$1008,0),6),IF(AND(G183="Female",B183="Tvenndarleikur"),INDEX(Tvennd.kvk!$A$3:$F$1009,MATCH(Skráningarblað!F183,Tvennd.kvk!$D$3:$D$1009,0),6),"")))))),0)</f>
        <v/>
      </c>
      <c r="O183" s="13" t="str">
        <f>IFERROR(IF(F183="","",IF(AND(NOT(B183="Einliðaleikur"),D183=""),"Partner Wanted",INDEX(Leikmannaskrá!$A$2:$D$1171,MATCH(D183,Leikmannaskrá!$A$2:$A$1175,0),2))),"")</f>
        <v/>
      </c>
      <c r="P183" s="13" t="str">
        <f>IFERROR(INDEX(Leikmannaskrá!$A$2:$D$1171,MATCH(D183,Leikmannaskrá!$A$2:$A$1175,0),4),"")</f>
        <v/>
      </c>
      <c r="Q183" s="13" t="str">
        <f>IFERROR(IF(AND(P183="Male",B183="Einliðaleikur"),INDEX(Einl.kk!$A$3:$F$1041,MATCH(Skráningarblað!O183,Einl.kk!$D$3:$D$1041,0),2),IF(AND(P183="Male",B183="Tvíliðaleikur"),INDEX(Tvíl.kk!$A$3:$F$1054,MATCH(Skráningarblað!O183,Tvíl.kk!$D$3:$D$1054,0),2),IF(AND(P183="Male",B183="Tvenndarleikur"),INDEX(Tvennd.kk!$A$3:$F$1025,MATCH(Skráningarblað!O183,Tvennd.kk!$D$3:$D$1025,0),2),IF(AND(P183="Female",B183="Einliðaleikur"),INDEX(Einl.kvk!$A$3:$F$1004,MATCH(Skráningarblað!O183,Einl.kvk!$D$3:$D$1004,0),2),IF(AND(P183="Female",B183="Tvíliðaleikur"),INDEX(Tvíl.kvk!$A$3:$F$1008,MATCH(Skráningarblað!O183,Tvíl.kvk!$D$3:$D$1008,0),2),IF(AND(P183="Female",B183="Tvenndarleikur"),INDEX(Tvennd.kvk!$A$3:$F$1009,MATCH(Skráningarblað!O183,Tvennd.kvk!$D$3:$D$1009,0),2),"")))))),"2. Deild")</f>
        <v/>
      </c>
      <c r="R183" s="13" t="str">
        <f t="shared" si="16"/>
        <v/>
      </c>
      <c r="S183" s="13" t="str">
        <f>IFERROR(IF(AND(P183="Male",B183="Einliðaleikur"),INDEX(Einl.kk!$A$3:$F$1041,MATCH(Skráningarblað!O183,Einl.kk!$D$3:$D$1041,0),6),IF(AND(P183="Male",B183="Tvíliðaleikur"),INDEX(Tvíl.kk!$A$3:$F$1054,MATCH(Skráningarblað!O183,Tvíl.kk!$D$3:$D$1054,0),6),IF(AND(P183="Male",B183="Tvenndarleikur"),INDEX(Tvennd.kk!$A$3:$F$1025,MATCH(Skráningarblað!O183,Tvennd.kk!$D$3:$D$1025,0),6),IF(AND(P183="Female",B183="Einliðaleikur"),INDEX(Einl.kvk!$A$3:$F$1004,MATCH(Skráningarblað!O183,Einl.kvk!$D$3:$D$1004,0),6),IF(AND(P183="Female",B183="Tvíliðaleikur"),INDEX(Tvíl.kvk!$A$3:$F$1008,MATCH(Skráningarblað!O183,Tvíl.kvk!$D$3:$D$1008,0),6),IF(AND(P183="Female",B183="Tvenndarleikur"),INDEX(Tvennd.kvk!$A$3:$F$1009,MATCH(Skráningarblað!O183,Tvennd.kvk!$D$3:$D$1009,0),6),"")))))),0)</f>
        <v/>
      </c>
      <c r="T183" s="13" t="str">
        <f>IFERROR(INDEX(Leikmannaskrá!$A$2:$E$612,MATCH(A183,Leikmannaskrá!$A$2:$A$612,0),5),"")</f>
        <v/>
      </c>
      <c r="U183" s="29" t="str">
        <f t="shared" si="17"/>
        <v/>
      </c>
    </row>
    <row r="184" spans="1:21" x14ac:dyDescent="0.35">
      <c r="A184" s="28"/>
      <c r="B184" s="28"/>
      <c r="C184" s="28"/>
      <c r="D184" s="28"/>
      <c r="E184" s="28"/>
      <c r="F184" s="13" t="str">
        <f>IFERROR(INDEX(Leikmannaskrá!$A$2:$D$1171,MATCH(A184,Leikmannaskrá!$A$2:$A$1175,0),2),"")</f>
        <v/>
      </c>
      <c r="G184" s="13" t="str">
        <f>IFERROR(INDEX(Leikmannaskrá!$A$2:$D$1171,MATCH(A184,Leikmannaskrá!$A$2:$A$1175,0),4),"")</f>
        <v/>
      </c>
      <c r="H184" s="13" t="str">
        <f>IFERROR(INDEX(Leikmannaskrá!$A$2:$D$1171,MATCH(A184,Leikmannaskrá!$A$2:$A$1175,0),3),"")</f>
        <v/>
      </c>
      <c r="I184" s="13" t="str">
        <f>IFERROR(IF(AND(G184="Male",B184="Einliðaleikur"),INDEX(Einl.kk!$A$3:$F$1041,MATCH(Skráningarblað!F184,Einl.kk!$D$3:$D$1041,0),2),IF(AND(G184="Male",B184="Tvíliðaleikur"),INDEX(Tvíl.kk!$A$3:$F$1054,MATCH(Skráningarblað!F184,Tvíl.kk!$D$3:$D$1054,0),2),IF(AND(G184="Male",B184="Tvenndarleikur"),INDEX(Tvennd.kk!$A$3:$F$1025,MATCH(Skráningarblað!F184,Tvennd.kk!$D$3:$D$1025,0),2),IF(AND(G184="Female",B184="Einliðaleikur"),INDEX(Einl.kvk!$A$3:$F$1004,MATCH(Skráningarblað!F184,Einl.kvk!$D$3:$D$1004,0),2),IF(AND(G184="Female",B184="Tvíliðaleikur"),INDEX(Tvíl.kvk!$A$3:$F$1008,MATCH(Skráningarblað!F184,Tvíl.kvk!$D$3:$D$1008,0),2),IF(AND(G184="Female",B184="Tvenndarleikur"),INDEX(Tvennd.kvk!$A$3:$F$1009,MATCH(Skráningarblað!F184,Tvennd.kvk!$D$3:$D$1009,0),2),"")))))),"2. Deild")</f>
        <v/>
      </c>
      <c r="J184" s="13" t="str">
        <f t="shared" si="12"/>
        <v/>
      </c>
      <c r="K184" s="13" t="str">
        <f t="shared" si="13"/>
        <v/>
      </c>
      <c r="L184" s="13">
        <f t="shared" si="14"/>
        <v>0</v>
      </c>
      <c r="M184" s="13" t="str">
        <f t="shared" si="15"/>
        <v xml:space="preserve"> -  </v>
      </c>
      <c r="N184" s="13" t="str">
        <f>IFERROR(IF(AND(G184="Male",B184="Einliðaleikur"),INDEX(Einl.kk!$A$3:$F$1041,MATCH(Skráningarblað!F184,Einl.kk!$D$3:$D$1041,0),6),IF(AND(G184="Male",B184="Tvíliðaleikur"),INDEX(Tvíl.kk!$A$3:$F$1054,MATCH(Skráningarblað!F184,Tvíl.kk!$D$3:$D$1054,0),6),IF(AND(G184="Male",B184="Tvenndarleikur"),INDEX(Tvennd.kk!$A$3:$F$1025,MATCH(Skráningarblað!F184,Tvennd.kk!$D$3:$D$1025,0),6),IF(AND(G184="Female",B184="Einliðaleikur"),INDEX(Einl.kvk!$A$3:$F$1004,MATCH(Skráningarblað!F184,Einl.kvk!$D$3:$D$1004,0),6),IF(AND(G184="Female",B184="Tvíliðaleikur"),INDEX(Tvíl.kvk!$A$3:$F$1008,MATCH(Skráningarblað!F184,Tvíl.kvk!$D$3:$D$1008,0),6),IF(AND(G184="Female",B184="Tvenndarleikur"),INDEX(Tvennd.kvk!$A$3:$F$1009,MATCH(Skráningarblað!F184,Tvennd.kvk!$D$3:$D$1009,0),6),"")))))),0)</f>
        <v/>
      </c>
      <c r="O184" s="13" t="str">
        <f>IFERROR(IF(F184="","",IF(AND(NOT(B184="Einliðaleikur"),D184=""),"Partner Wanted",INDEX(Leikmannaskrá!$A$2:$D$1171,MATCH(D184,Leikmannaskrá!$A$2:$A$1175,0),2))),"")</f>
        <v/>
      </c>
      <c r="P184" s="13" t="str">
        <f>IFERROR(INDEX(Leikmannaskrá!$A$2:$D$1171,MATCH(D184,Leikmannaskrá!$A$2:$A$1175,0),4),"")</f>
        <v/>
      </c>
      <c r="Q184" s="13" t="str">
        <f>IFERROR(IF(AND(P184="Male",B184="Einliðaleikur"),INDEX(Einl.kk!$A$3:$F$1041,MATCH(Skráningarblað!O184,Einl.kk!$D$3:$D$1041,0),2),IF(AND(P184="Male",B184="Tvíliðaleikur"),INDEX(Tvíl.kk!$A$3:$F$1054,MATCH(Skráningarblað!O184,Tvíl.kk!$D$3:$D$1054,0),2),IF(AND(P184="Male",B184="Tvenndarleikur"),INDEX(Tvennd.kk!$A$3:$F$1025,MATCH(Skráningarblað!O184,Tvennd.kk!$D$3:$D$1025,0),2),IF(AND(P184="Female",B184="Einliðaleikur"),INDEX(Einl.kvk!$A$3:$F$1004,MATCH(Skráningarblað!O184,Einl.kvk!$D$3:$D$1004,0),2),IF(AND(P184="Female",B184="Tvíliðaleikur"),INDEX(Tvíl.kvk!$A$3:$F$1008,MATCH(Skráningarblað!O184,Tvíl.kvk!$D$3:$D$1008,0),2),IF(AND(P184="Female",B184="Tvenndarleikur"),INDEX(Tvennd.kvk!$A$3:$F$1009,MATCH(Skráningarblað!O184,Tvennd.kvk!$D$3:$D$1009,0),2),"")))))),"2. Deild")</f>
        <v/>
      </c>
      <c r="R184" s="13" t="str">
        <f t="shared" si="16"/>
        <v/>
      </c>
      <c r="S184" s="13" t="str">
        <f>IFERROR(IF(AND(P184="Male",B184="Einliðaleikur"),INDEX(Einl.kk!$A$3:$F$1041,MATCH(Skráningarblað!O184,Einl.kk!$D$3:$D$1041,0),6),IF(AND(P184="Male",B184="Tvíliðaleikur"),INDEX(Tvíl.kk!$A$3:$F$1054,MATCH(Skráningarblað!O184,Tvíl.kk!$D$3:$D$1054,0),6),IF(AND(P184="Male",B184="Tvenndarleikur"),INDEX(Tvennd.kk!$A$3:$F$1025,MATCH(Skráningarblað!O184,Tvennd.kk!$D$3:$D$1025,0),6),IF(AND(P184="Female",B184="Einliðaleikur"),INDEX(Einl.kvk!$A$3:$F$1004,MATCH(Skráningarblað!O184,Einl.kvk!$D$3:$D$1004,0),6),IF(AND(P184="Female",B184="Tvíliðaleikur"),INDEX(Tvíl.kvk!$A$3:$F$1008,MATCH(Skráningarblað!O184,Tvíl.kvk!$D$3:$D$1008,0),6),IF(AND(P184="Female",B184="Tvenndarleikur"),INDEX(Tvennd.kvk!$A$3:$F$1009,MATCH(Skráningarblað!O184,Tvennd.kvk!$D$3:$D$1009,0),6),"")))))),0)</f>
        <v/>
      </c>
      <c r="T184" s="13" t="str">
        <f>IFERROR(INDEX(Leikmannaskrá!$A$2:$E$612,MATCH(A184,Leikmannaskrá!$A$2:$A$612,0),5),"")</f>
        <v/>
      </c>
      <c r="U184" s="29" t="str">
        <f t="shared" si="17"/>
        <v/>
      </c>
    </row>
    <row r="185" spans="1:21" x14ac:dyDescent="0.35">
      <c r="A185" s="28"/>
      <c r="B185" s="28"/>
      <c r="C185" s="28"/>
      <c r="D185" s="28"/>
      <c r="E185" s="28"/>
      <c r="F185" s="13" t="str">
        <f>IFERROR(INDEX(Leikmannaskrá!$A$2:$D$1171,MATCH(A185,Leikmannaskrá!$A$2:$A$1175,0),2),"")</f>
        <v/>
      </c>
      <c r="G185" s="13" t="str">
        <f>IFERROR(INDEX(Leikmannaskrá!$A$2:$D$1171,MATCH(A185,Leikmannaskrá!$A$2:$A$1175,0),4),"")</f>
        <v/>
      </c>
      <c r="H185" s="13" t="str">
        <f>IFERROR(INDEX(Leikmannaskrá!$A$2:$D$1171,MATCH(A185,Leikmannaskrá!$A$2:$A$1175,0),3),"")</f>
        <v/>
      </c>
      <c r="I185" s="13" t="str">
        <f>IFERROR(IF(AND(G185="Male",B185="Einliðaleikur"),INDEX(Einl.kk!$A$3:$F$1041,MATCH(Skráningarblað!F185,Einl.kk!$D$3:$D$1041,0),2),IF(AND(G185="Male",B185="Tvíliðaleikur"),INDEX(Tvíl.kk!$A$3:$F$1054,MATCH(Skráningarblað!F185,Tvíl.kk!$D$3:$D$1054,0),2),IF(AND(G185="Male",B185="Tvenndarleikur"),INDEX(Tvennd.kk!$A$3:$F$1025,MATCH(Skráningarblað!F185,Tvennd.kk!$D$3:$D$1025,0),2),IF(AND(G185="Female",B185="Einliðaleikur"),INDEX(Einl.kvk!$A$3:$F$1004,MATCH(Skráningarblað!F185,Einl.kvk!$D$3:$D$1004,0),2),IF(AND(G185="Female",B185="Tvíliðaleikur"),INDEX(Tvíl.kvk!$A$3:$F$1008,MATCH(Skráningarblað!F185,Tvíl.kvk!$D$3:$D$1008,0),2),IF(AND(G185="Female",B185="Tvenndarleikur"),INDEX(Tvennd.kvk!$A$3:$F$1009,MATCH(Skráningarblað!F185,Tvennd.kvk!$D$3:$D$1009,0),2),"")))))),"2. Deild")</f>
        <v/>
      </c>
      <c r="J185" s="13" t="str">
        <f t="shared" si="12"/>
        <v/>
      </c>
      <c r="K185" s="13" t="str">
        <f t="shared" si="13"/>
        <v/>
      </c>
      <c r="L185" s="13">
        <f t="shared" si="14"/>
        <v>0</v>
      </c>
      <c r="M185" s="13" t="str">
        <f t="shared" si="15"/>
        <v xml:space="preserve"> -  </v>
      </c>
      <c r="N185" s="13" t="str">
        <f>IFERROR(IF(AND(G185="Male",B185="Einliðaleikur"),INDEX(Einl.kk!$A$3:$F$1041,MATCH(Skráningarblað!F185,Einl.kk!$D$3:$D$1041,0),6),IF(AND(G185="Male",B185="Tvíliðaleikur"),INDEX(Tvíl.kk!$A$3:$F$1054,MATCH(Skráningarblað!F185,Tvíl.kk!$D$3:$D$1054,0),6),IF(AND(G185="Male",B185="Tvenndarleikur"),INDEX(Tvennd.kk!$A$3:$F$1025,MATCH(Skráningarblað!F185,Tvennd.kk!$D$3:$D$1025,0),6),IF(AND(G185="Female",B185="Einliðaleikur"),INDEX(Einl.kvk!$A$3:$F$1004,MATCH(Skráningarblað!F185,Einl.kvk!$D$3:$D$1004,0),6),IF(AND(G185="Female",B185="Tvíliðaleikur"),INDEX(Tvíl.kvk!$A$3:$F$1008,MATCH(Skráningarblað!F185,Tvíl.kvk!$D$3:$D$1008,0),6),IF(AND(G185="Female",B185="Tvenndarleikur"),INDEX(Tvennd.kvk!$A$3:$F$1009,MATCH(Skráningarblað!F185,Tvennd.kvk!$D$3:$D$1009,0),6),"")))))),0)</f>
        <v/>
      </c>
      <c r="O185" s="13" t="str">
        <f>IFERROR(IF(F185="","",IF(AND(NOT(B185="Einliðaleikur"),D185=""),"Partner Wanted",INDEX(Leikmannaskrá!$A$2:$D$1171,MATCH(D185,Leikmannaskrá!$A$2:$A$1175,0),2))),"")</f>
        <v/>
      </c>
      <c r="P185" s="13" t="str">
        <f>IFERROR(INDEX(Leikmannaskrá!$A$2:$D$1171,MATCH(D185,Leikmannaskrá!$A$2:$A$1175,0),4),"")</f>
        <v/>
      </c>
      <c r="Q185" s="13" t="str">
        <f>IFERROR(IF(AND(P185="Male",B185="Einliðaleikur"),INDEX(Einl.kk!$A$3:$F$1041,MATCH(Skráningarblað!O185,Einl.kk!$D$3:$D$1041,0),2),IF(AND(P185="Male",B185="Tvíliðaleikur"),INDEX(Tvíl.kk!$A$3:$F$1054,MATCH(Skráningarblað!O185,Tvíl.kk!$D$3:$D$1054,0),2),IF(AND(P185="Male",B185="Tvenndarleikur"),INDEX(Tvennd.kk!$A$3:$F$1025,MATCH(Skráningarblað!O185,Tvennd.kk!$D$3:$D$1025,0),2),IF(AND(P185="Female",B185="Einliðaleikur"),INDEX(Einl.kvk!$A$3:$F$1004,MATCH(Skráningarblað!O185,Einl.kvk!$D$3:$D$1004,0),2),IF(AND(P185="Female",B185="Tvíliðaleikur"),INDEX(Tvíl.kvk!$A$3:$F$1008,MATCH(Skráningarblað!O185,Tvíl.kvk!$D$3:$D$1008,0),2),IF(AND(P185="Female",B185="Tvenndarleikur"),INDEX(Tvennd.kvk!$A$3:$F$1009,MATCH(Skráningarblað!O185,Tvennd.kvk!$D$3:$D$1009,0),2),"")))))),"2. Deild")</f>
        <v/>
      </c>
      <c r="R185" s="13" t="str">
        <f t="shared" si="16"/>
        <v/>
      </c>
      <c r="S185" s="13" t="str">
        <f>IFERROR(IF(AND(P185="Male",B185="Einliðaleikur"),INDEX(Einl.kk!$A$3:$F$1041,MATCH(Skráningarblað!O185,Einl.kk!$D$3:$D$1041,0),6),IF(AND(P185="Male",B185="Tvíliðaleikur"),INDEX(Tvíl.kk!$A$3:$F$1054,MATCH(Skráningarblað!O185,Tvíl.kk!$D$3:$D$1054,0),6),IF(AND(P185="Male",B185="Tvenndarleikur"),INDEX(Tvennd.kk!$A$3:$F$1025,MATCH(Skráningarblað!O185,Tvennd.kk!$D$3:$D$1025,0),6),IF(AND(P185="Female",B185="Einliðaleikur"),INDEX(Einl.kvk!$A$3:$F$1004,MATCH(Skráningarblað!O185,Einl.kvk!$D$3:$D$1004,0),6),IF(AND(P185="Female",B185="Tvíliðaleikur"),INDEX(Tvíl.kvk!$A$3:$F$1008,MATCH(Skráningarblað!O185,Tvíl.kvk!$D$3:$D$1008,0),6),IF(AND(P185="Female",B185="Tvenndarleikur"),INDEX(Tvennd.kvk!$A$3:$F$1009,MATCH(Skráningarblað!O185,Tvennd.kvk!$D$3:$D$1009,0),6),"")))))),0)</f>
        <v/>
      </c>
      <c r="T185" s="13" t="str">
        <f>IFERROR(INDEX(Leikmannaskrá!$A$2:$E$612,MATCH(A185,Leikmannaskrá!$A$2:$A$612,0),5),"")</f>
        <v/>
      </c>
      <c r="U185" s="29" t="str">
        <f t="shared" si="17"/>
        <v/>
      </c>
    </row>
    <row r="186" spans="1:21" x14ac:dyDescent="0.35">
      <c r="A186" s="28"/>
      <c r="B186" s="28"/>
      <c r="C186" s="28"/>
      <c r="D186" s="28"/>
      <c r="E186" s="28"/>
      <c r="F186" s="13" t="str">
        <f>IFERROR(INDEX(Leikmannaskrá!$A$2:$D$1171,MATCH(A186,Leikmannaskrá!$A$2:$A$1175,0),2),"")</f>
        <v/>
      </c>
      <c r="G186" s="13" t="str">
        <f>IFERROR(INDEX(Leikmannaskrá!$A$2:$D$1171,MATCH(A186,Leikmannaskrá!$A$2:$A$1175,0),4),"")</f>
        <v/>
      </c>
      <c r="H186" s="13" t="str">
        <f>IFERROR(INDEX(Leikmannaskrá!$A$2:$D$1171,MATCH(A186,Leikmannaskrá!$A$2:$A$1175,0),3),"")</f>
        <v/>
      </c>
      <c r="I186" s="13" t="str">
        <f>IFERROR(IF(AND(G186="Male",B186="Einliðaleikur"),INDEX(Einl.kk!$A$3:$F$1041,MATCH(Skráningarblað!F186,Einl.kk!$D$3:$D$1041,0),2),IF(AND(G186="Male",B186="Tvíliðaleikur"),INDEX(Tvíl.kk!$A$3:$F$1054,MATCH(Skráningarblað!F186,Tvíl.kk!$D$3:$D$1054,0),2),IF(AND(G186="Male",B186="Tvenndarleikur"),INDEX(Tvennd.kk!$A$3:$F$1025,MATCH(Skráningarblað!F186,Tvennd.kk!$D$3:$D$1025,0),2),IF(AND(G186="Female",B186="Einliðaleikur"),INDEX(Einl.kvk!$A$3:$F$1004,MATCH(Skráningarblað!F186,Einl.kvk!$D$3:$D$1004,0),2),IF(AND(G186="Female",B186="Tvíliðaleikur"),INDEX(Tvíl.kvk!$A$3:$F$1008,MATCH(Skráningarblað!F186,Tvíl.kvk!$D$3:$D$1008,0),2),IF(AND(G186="Female",B186="Tvenndarleikur"),INDEX(Tvennd.kvk!$A$3:$F$1009,MATCH(Skráningarblað!F186,Tvennd.kvk!$D$3:$D$1009,0),2),"")))))),"2. Deild")</f>
        <v/>
      </c>
      <c r="J186" s="13" t="str">
        <f t="shared" si="12"/>
        <v/>
      </c>
      <c r="K186" s="13" t="str">
        <f t="shared" si="13"/>
        <v/>
      </c>
      <c r="L186" s="13">
        <f t="shared" si="14"/>
        <v>0</v>
      </c>
      <c r="M186" s="13" t="str">
        <f t="shared" si="15"/>
        <v xml:space="preserve"> -  </v>
      </c>
      <c r="N186" s="13" t="str">
        <f>IFERROR(IF(AND(G186="Male",B186="Einliðaleikur"),INDEX(Einl.kk!$A$3:$F$1041,MATCH(Skráningarblað!F186,Einl.kk!$D$3:$D$1041,0),6),IF(AND(G186="Male",B186="Tvíliðaleikur"),INDEX(Tvíl.kk!$A$3:$F$1054,MATCH(Skráningarblað!F186,Tvíl.kk!$D$3:$D$1054,0),6),IF(AND(G186="Male",B186="Tvenndarleikur"),INDEX(Tvennd.kk!$A$3:$F$1025,MATCH(Skráningarblað!F186,Tvennd.kk!$D$3:$D$1025,0),6),IF(AND(G186="Female",B186="Einliðaleikur"),INDEX(Einl.kvk!$A$3:$F$1004,MATCH(Skráningarblað!F186,Einl.kvk!$D$3:$D$1004,0),6),IF(AND(G186="Female",B186="Tvíliðaleikur"),INDEX(Tvíl.kvk!$A$3:$F$1008,MATCH(Skráningarblað!F186,Tvíl.kvk!$D$3:$D$1008,0),6),IF(AND(G186="Female",B186="Tvenndarleikur"),INDEX(Tvennd.kvk!$A$3:$F$1009,MATCH(Skráningarblað!F186,Tvennd.kvk!$D$3:$D$1009,0),6),"")))))),0)</f>
        <v/>
      </c>
      <c r="O186" s="13" t="str">
        <f>IFERROR(IF(F186="","",IF(AND(NOT(B186="Einliðaleikur"),D186=""),"Partner Wanted",INDEX(Leikmannaskrá!$A$2:$D$1171,MATCH(D186,Leikmannaskrá!$A$2:$A$1175,0),2))),"")</f>
        <v/>
      </c>
      <c r="P186" s="13" t="str">
        <f>IFERROR(INDEX(Leikmannaskrá!$A$2:$D$1171,MATCH(D186,Leikmannaskrá!$A$2:$A$1175,0),4),"")</f>
        <v/>
      </c>
      <c r="Q186" s="13" t="str">
        <f>IFERROR(IF(AND(P186="Male",B186="Einliðaleikur"),INDEX(Einl.kk!$A$3:$F$1041,MATCH(Skráningarblað!O186,Einl.kk!$D$3:$D$1041,0),2),IF(AND(P186="Male",B186="Tvíliðaleikur"),INDEX(Tvíl.kk!$A$3:$F$1054,MATCH(Skráningarblað!O186,Tvíl.kk!$D$3:$D$1054,0),2),IF(AND(P186="Male",B186="Tvenndarleikur"),INDEX(Tvennd.kk!$A$3:$F$1025,MATCH(Skráningarblað!O186,Tvennd.kk!$D$3:$D$1025,0),2),IF(AND(P186="Female",B186="Einliðaleikur"),INDEX(Einl.kvk!$A$3:$F$1004,MATCH(Skráningarblað!O186,Einl.kvk!$D$3:$D$1004,0),2),IF(AND(P186="Female",B186="Tvíliðaleikur"),INDEX(Tvíl.kvk!$A$3:$F$1008,MATCH(Skráningarblað!O186,Tvíl.kvk!$D$3:$D$1008,0),2),IF(AND(P186="Female",B186="Tvenndarleikur"),INDEX(Tvennd.kvk!$A$3:$F$1009,MATCH(Skráningarblað!O186,Tvennd.kvk!$D$3:$D$1009,0),2),"")))))),"2. Deild")</f>
        <v/>
      </c>
      <c r="R186" s="13" t="str">
        <f t="shared" si="16"/>
        <v/>
      </c>
      <c r="S186" s="13" t="str">
        <f>IFERROR(IF(AND(P186="Male",B186="Einliðaleikur"),INDEX(Einl.kk!$A$3:$F$1041,MATCH(Skráningarblað!O186,Einl.kk!$D$3:$D$1041,0),6),IF(AND(P186="Male",B186="Tvíliðaleikur"),INDEX(Tvíl.kk!$A$3:$F$1054,MATCH(Skráningarblað!O186,Tvíl.kk!$D$3:$D$1054,0),6),IF(AND(P186="Male",B186="Tvenndarleikur"),INDEX(Tvennd.kk!$A$3:$F$1025,MATCH(Skráningarblað!O186,Tvennd.kk!$D$3:$D$1025,0),6),IF(AND(P186="Female",B186="Einliðaleikur"),INDEX(Einl.kvk!$A$3:$F$1004,MATCH(Skráningarblað!O186,Einl.kvk!$D$3:$D$1004,0),6),IF(AND(P186="Female",B186="Tvíliðaleikur"),INDEX(Tvíl.kvk!$A$3:$F$1008,MATCH(Skráningarblað!O186,Tvíl.kvk!$D$3:$D$1008,0),6),IF(AND(P186="Female",B186="Tvenndarleikur"),INDEX(Tvennd.kvk!$A$3:$F$1009,MATCH(Skráningarblað!O186,Tvennd.kvk!$D$3:$D$1009,0),6),"")))))),0)</f>
        <v/>
      </c>
      <c r="T186" s="13" t="str">
        <f>IFERROR(INDEX(Leikmannaskrá!$A$2:$E$612,MATCH(A186,Leikmannaskrá!$A$2:$A$612,0),5),"")</f>
        <v/>
      </c>
      <c r="U186" s="29" t="str">
        <f t="shared" si="17"/>
        <v/>
      </c>
    </row>
    <row r="187" spans="1:21" x14ac:dyDescent="0.35">
      <c r="A187" s="28"/>
      <c r="B187" s="28"/>
      <c r="C187" s="28"/>
      <c r="D187" s="28"/>
      <c r="E187" s="28"/>
      <c r="F187" s="13" t="str">
        <f>IFERROR(INDEX(Leikmannaskrá!$A$2:$D$1171,MATCH(A187,Leikmannaskrá!$A$2:$A$1175,0),2),"")</f>
        <v/>
      </c>
      <c r="G187" s="13" t="str">
        <f>IFERROR(INDEX(Leikmannaskrá!$A$2:$D$1171,MATCH(A187,Leikmannaskrá!$A$2:$A$1175,0),4),"")</f>
        <v/>
      </c>
      <c r="H187" s="13" t="str">
        <f>IFERROR(INDEX(Leikmannaskrá!$A$2:$D$1171,MATCH(A187,Leikmannaskrá!$A$2:$A$1175,0),3),"")</f>
        <v/>
      </c>
      <c r="I187" s="13" t="str">
        <f>IFERROR(IF(AND(G187="Male",B187="Einliðaleikur"),INDEX(Einl.kk!$A$3:$F$1041,MATCH(Skráningarblað!F187,Einl.kk!$D$3:$D$1041,0),2),IF(AND(G187="Male",B187="Tvíliðaleikur"),INDEX(Tvíl.kk!$A$3:$F$1054,MATCH(Skráningarblað!F187,Tvíl.kk!$D$3:$D$1054,0),2),IF(AND(G187="Male",B187="Tvenndarleikur"),INDEX(Tvennd.kk!$A$3:$F$1025,MATCH(Skráningarblað!F187,Tvennd.kk!$D$3:$D$1025,0),2),IF(AND(G187="Female",B187="Einliðaleikur"),INDEX(Einl.kvk!$A$3:$F$1004,MATCH(Skráningarblað!F187,Einl.kvk!$D$3:$D$1004,0),2),IF(AND(G187="Female",B187="Tvíliðaleikur"),INDEX(Tvíl.kvk!$A$3:$F$1008,MATCH(Skráningarblað!F187,Tvíl.kvk!$D$3:$D$1008,0),2),IF(AND(G187="Female",B187="Tvenndarleikur"),INDEX(Tvennd.kvk!$A$3:$F$1009,MATCH(Skráningarblað!F187,Tvennd.kvk!$D$3:$D$1009,0),2),"")))))),"2. Deild")</f>
        <v/>
      </c>
      <c r="J187" s="13" t="str">
        <f t="shared" si="12"/>
        <v/>
      </c>
      <c r="K187" s="13" t="str">
        <f t="shared" si="13"/>
        <v/>
      </c>
      <c r="L187" s="13">
        <f t="shared" si="14"/>
        <v>0</v>
      </c>
      <c r="M187" s="13" t="str">
        <f t="shared" si="15"/>
        <v xml:space="preserve"> -  </v>
      </c>
      <c r="N187" s="13" t="str">
        <f>IFERROR(IF(AND(G187="Male",B187="Einliðaleikur"),INDEX(Einl.kk!$A$3:$F$1041,MATCH(Skráningarblað!F187,Einl.kk!$D$3:$D$1041,0),6),IF(AND(G187="Male",B187="Tvíliðaleikur"),INDEX(Tvíl.kk!$A$3:$F$1054,MATCH(Skráningarblað!F187,Tvíl.kk!$D$3:$D$1054,0),6),IF(AND(G187="Male",B187="Tvenndarleikur"),INDEX(Tvennd.kk!$A$3:$F$1025,MATCH(Skráningarblað!F187,Tvennd.kk!$D$3:$D$1025,0),6),IF(AND(G187="Female",B187="Einliðaleikur"),INDEX(Einl.kvk!$A$3:$F$1004,MATCH(Skráningarblað!F187,Einl.kvk!$D$3:$D$1004,0),6),IF(AND(G187="Female",B187="Tvíliðaleikur"),INDEX(Tvíl.kvk!$A$3:$F$1008,MATCH(Skráningarblað!F187,Tvíl.kvk!$D$3:$D$1008,0),6),IF(AND(G187="Female",B187="Tvenndarleikur"),INDEX(Tvennd.kvk!$A$3:$F$1009,MATCH(Skráningarblað!F187,Tvennd.kvk!$D$3:$D$1009,0),6),"")))))),0)</f>
        <v/>
      </c>
      <c r="O187" s="13" t="str">
        <f>IFERROR(IF(F187="","",IF(AND(NOT(B187="Einliðaleikur"),D187=""),"Partner Wanted",INDEX(Leikmannaskrá!$A$2:$D$1171,MATCH(D187,Leikmannaskrá!$A$2:$A$1175,0),2))),"")</f>
        <v/>
      </c>
      <c r="P187" s="13" t="str">
        <f>IFERROR(INDEX(Leikmannaskrá!$A$2:$D$1171,MATCH(D187,Leikmannaskrá!$A$2:$A$1175,0),4),"")</f>
        <v/>
      </c>
      <c r="Q187" s="13" t="str">
        <f>IFERROR(IF(AND(P187="Male",B187="Einliðaleikur"),INDEX(Einl.kk!$A$3:$F$1041,MATCH(Skráningarblað!O187,Einl.kk!$D$3:$D$1041,0),2),IF(AND(P187="Male",B187="Tvíliðaleikur"),INDEX(Tvíl.kk!$A$3:$F$1054,MATCH(Skráningarblað!O187,Tvíl.kk!$D$3:$D$1054,0),2),IF(AND(P187="Male",B187="Tvenndarleikur"),INDEX(Tvennd.kk!$A$3:$F$1025,MATCH(Skráningarblað!O187,Tvennd.kk!$D$3:$D$1025,0),2),IF(AND(P187="Female",B187="Einliðaleikur"),INDEX(Einl.kvk!$A$3:$F$1004,MATCH(Skráningarblað!O187,Einl.kvk!$D$3:$D$1004,0),2),IF(AND(P187="Female",B187="Tvíliðaleikur"),INDEX(Tvíl.kvk!$A$3:$F$1008,MATCH(Skráningarblað!O187,Tvíl.kvk!$D$3:$D$1008,0),2),IF(AND(P187="Female",B187="Tvenndarleikur"),INDEX(Tvennd.kvk!$A$3:$F$1009,MATCH(Skráningarblað!O187,Tvennd.kvk!$D$3:$D$1009,0),2),"")))))),"2. Deild")</f>
        <v/>
      </c>
      <c r="R187" s="13" t="str">
        <f t="shared" si="16"/>
        <v/>
      </c>
      <c r="S187" s="13" t="str">
        <f>IFERROR(IF(AND(P187="Male",B187="Einliðaleikur"),INDEX(Einl.kk!$A$3:$F$1041,MATCH(Skráningarblað!O187,Einl.kk!$D$3:$D$1041,0),6),IF(AND(P187="Male",B187="Tvíliðaleikur"),INDEX(Tvíl.kk!$A$3:$F$1054,MATCH(Skráningarblað!O187,Tvíl.kk!$D$3:$D$1054,0),6),IF(AND(P187="Male",B187="Tvenndarleikur"),INDEX(Tvennd.kk!$A$3:$F$1025,MATCH(Skráningarblað!O187,Tvennd.kk!$D$3:$D$1025,0),6),IF(AND(P187="Female",B187="Einliðaleikur"),INDEX(Einl.kvk!$A$3:$F$1004,MATCH(Skráningarblað!O187,Einl.kvk!$D$3:$D$1004,0),6),IF(AND(P187="Female",B187="Tvíliðaleikur"),INDEX(Tvíl.kvk!$A$3:$F$1008,MATCH(Skráningarblað!O187,Tvíl.kvk!$D$3:$D$1008,0),6),IF(AND(P187="Female",B187="Tvenndarleikur"),INDEX(Tvennd.kvk!$A$3:$F$1009,MATCH(Skráningarblað!O187,Tvennd.kvk!$D$3:$D$1009,0),6),"")))))),0)</f>
        <v/>
      </c>
      <c r="T187" s="13" t="str">
        <f>IFERROR(INDEX(Leikmannaskrá!$A$2:$E$612,MATCH(A187,Leikmannaskrá!$A$2:$A$612,0),5),"")</f>
        <v/>
      </c>
      <c r="U187" s="29" t="str">
        <f t="shared" si="17"/>
        <v/>
      </c>
    </row>
    <row r="188" spans="1:21" x14ac:dyDescent="0.35">
      <c r="A188" s="28"/>
      <c r="B188" s="28"/>
      <c r="C188" s="28"/>
      <c r="D188" s="28"/>
      <c r="E188" s="28"/>
      <c r="F188" s="13" t="str">
        <f>IFERROR(INDEX(Leikmannaskrá!$A$2:$D$1171,MATCH(A188,Leikmannaskrá!$A$2:$A$1175,0),2),"")</f>
        <v/>
      </c>
      <c r="G188" s="13" t="str">
        <f>IFERROR(INDEX(Leikmannaskrá!$A$2:$D$1171,MATCH(A188,Leikmannaskrá!$A$2:$A$1175,0),4),"")</f>
        <v/>
      </c>
      <c r="H188" s="13" t="str">
        <f>IFERROR(INDEX(Leikmannaskrá!$A$2:$D$1171,MATCH(A188,Leikmannaskrá!$A$2:$A$1175,0),3),"")</f>
        <v/>
      </c>
      <c r="I188" s="13" t="str">
        <f>IFERROR(IF(AND(G188="Male",B188="Einliðaleikur"),INDEX(Einl.kk!$A$3:$F$1041,MATCH(Skráningarblað!F188,Einl.kk!$D$3:$D$1041,0),2),IF(AND(G188="Male",B188="Tvíliðaleikur"),INDEX(Tvíl.kk!$A$3:$F$1054,MATCH(Skráningarblað!F188,Tvíl.kk!$D$3:$D$1054,0),2),IF(AND(G188="Male",B188="Tvenndarleikur"),INDEX(Tvennd.kk!$A$3:$F$1025,MATCH(Skráningarblað!F188,Tvennd.kk!$D$3:$D$1025,0),2),IF(AND(G188="Female",B188="Einliðaleikur"),INDEX(Einl.kvk!$A$3:$F$1004,MATCH(Skráningarblað!F188,Einl.kvk!$D$3:$D$1004,0),2),IF(AND(G188="Female",B188="Tvíliðaleikur"),INDEX(Tvíl.kvk!$A$3:$F$1008,MATCH(Skráningarblað!F188,Tvíl.kvk!$D$3:$D$1008,0),2),IF(AND(G188="Female",B188="Tvenndarleikur"),INDEX(Tvennd.kvk!$A$3:$F$1009,MATCH(Skráningarblað!F188,Tvennd.kvk!$D$3:$D$1009,0),2),"")))))),"2. Deild")</f>
        <v/>
      </c>
      <c r="J188" s="13" t="str">
        <f t="shared" si="12"/>
        <v/>
      </c>
      <c r="K188" s="13" t="str">
        <f t="shared" si="13"/>
        <v/>
      </c>
      <c r="L188" s="13">
        <f t="shared" si="14"/>
        <v>0</v>
      </c>
      <c r="M188" s="13" t="str">
        <f t="shared" si="15"/>
        <v xml:space="preserve"> -  </v>
      </c>
      <c r="N188" s="13" t="str">
        <f>IFERROR(IF(AND(G188="Male",B188="Einliðaleikur"),INDEX(Einl.kk!$A$3:$F$1041,MATCH(Skráningarblað!F188,Einl.kk!$D$3:$D$1041,0),6),IF(AND(G188="Male",B188="Tvíliðaleikur"),INDEX(Tvíl.kk!$A$3:$F$1054,MATCH(Skráningarblað!F188,Tvíl.kk!$D$3:$D$1054,0),6),IF(AND(G188="Male",B188="Tvenndarleikur"),INDEX(Tvennd.kk!$A$3:$F$1025,MATCH(Skráningarblað!F188,Tvennd.kk!$D$3:$D$1025,0),6),IF(AND(G188="Female",B188="Einliðaleikur"),INDEX(Einl.kvk!$A$3:$F$1004,MATCH(Skráningarblað!F188,Einl.kvk!$D$3:$D$1004,0),6),IF(AND(G188="Female",B188="Tvíliðaleikur"),INDEX(Tvíl.kvk!$A$3:$F$1008,MATCH(Skráningarblað!F188,Tvíl.kvk!$D$3:$D$1008,0),6),IF(AND(G188="Female",B188="Tvenndarleikur"),INDEX(Tvennd.kvk!$A$3:$F$1009,MATCH(Skráningarblað!F188,Tvennd.kvk!$D$3:$D$1009,0),6),"")))))),0)</f>
        <v/>
      </c>
      <c r="O188" s="13" t="str">
        <f>IFERROR(IF(F188="","",IF(AND(NOT(B188="Einliðaleikur"),D188=""),"Partner Wanted",INDEX(Leikmannaskrá!$A$2:$D$1171,MATCH(D188,Leikmannaskrá!$A$2:$A$1175,0),2))),"")</f>
        <v/>
      </c>
      <c r="P188" s="13" t="str">
        <f>IFERROR(INDEX(Leikmannaskrá!$A$2:$D$1171,MATCH(D188,Leikmannaskrá!$A$2:$A$1175,0),4),"")</f>
        <v/>
      </c>
      <c r="Q188" s="13" t="str">
        <f>IFERROR(IF(AND(P188="Male",B188="Einliðaleikur"),INDEX(Einl.kk!$A$3:$F$1041,MATCH(Skráningarblað!O188,Einl.kk!$D$3:$D$1041,0),2),IF(AND(P188="Male",B188="Tvíliðaleikur"),INDEX(Tvíl.kk!$A$3:$F$1054,MATCH(Skráningarblað!O188,Tvíl.kk!$D$3:$D$1054,0),2),IF(AND(P188="Male",B188="Tvenndarleikur"),INDEX(Tvennd.kk!$A$3:$F$1025,MATCH(Skráningarblað!O188,Tvennd.kk!$D$3:$D$1025,0),2),IF(AND(P188="Female",B188="Einliðaleikur"),INDEX(Einl.kvk!$A$3:$F$1004,MATCH(Skráningarblað!O188,Einl.kvk!$D$3:$D$1004,0),2),IF(AND(P188="Female",B188="Tvíliðaleikur"),INDEX(Tvíl.kvk!$A$3:$F$1008,MATCH(Skráningarblað!O188,Tvíl.kvk!$D$3:$D$1008,0),2),IF(AND(P188="Female",B188="Tvenndarleikur"),INDEX(Tvennd.kvk!$A$3:$F$1009,MATCH(Skráningarblað!O188,Tvennd.kvk!$D$3:$D$1009,0),2),"")))))),"2. Deild")</f>
        <v/>
      </c>
      <c r="R188" s="13" t="str">
        <f t="shared" si="16"/>
        <v/>
      </c>
      <c r="S188" s="13" t="str">
        <f>IFERROR(IF(AND(P188="Male",B188="Einliðaleikur"),INDEX(Einl.kk!$A$3:$F$1041,MATCH(Skráningarblað!O188,Einl.kk!$D$3:$D$1041,0),6),IF(AND(P188="Male",B188="Tvíliðaleikur"),INDEX(Tvíl.kk!$A$3:$F$1054,MATCH(Skráningarblað!O188,Tvíl.kk!$D$3:$D$1054,0),6),IF(AND(P188="Male",B188="Tvenndarleikur"),INDEX(Tvennd.kk!$A$3:$F$1025,MATCH(Skráningarblað!O188,Tvennd.kk!$D$3:$D$1025,0),6),IF(AND(P188="Female",B188="Einliðaleikur"),INDEX(Einl.kvk!$A$3:$F$1004,MATCH(Skráningarblað!O188,Einl.kvk!$D$3:$D$1004,0),6),IF(AND(P188="Female",B188="Tvíliðaleikur"),INDEX(Tvíl.kvk!$A$3:$F$1008,MATCH(Skráningarblað!O188,Tvíl.kvk!$D$3:$D$1008,0),6),IF(AND(P188="Female",B188="Tvenndarleikur"),INDEX(Tvennd.kvk!$A$3:$F$1009,MATCH(Skráningarblað!O188,Tvennd.kvk!$D$3:$D$1009,0),6),"")))))),0)</f>
        <v/>
      </c>
      <c r="T188" s="13" t="str">
        <f>IFERROR(INDEX(Leikmannaskrá!$A$2:$E$612,MATCH(A188,Leikmannaskrá!$A$2:$A$612,0),5),"")</f>
        <v/>
      </c>
      <c r="U188" s="29" t="str">
        <f t="shared" si="17"/>
        <v/>
      </c>
    </row>
    <row r="189" spans="1:21" x14ac:dyDescent="0.35">
      <c r="A189" s="28"/>
      <c r="B189" s="28"/>
      <c r="C189" s="28"/>
      <c r="D189" s="28"/>
      <c r="E189" s="28"/>
      <c r="F189" s="13" t="str">
        <f>IFERROR(INDEX(Leikmannaskrá!$A$2:$D$1171,MATCH(A189,Leikmannaskrá!$A$2:$A$1175,0),2),"")</f>
        <v/>
      </c>
      <c r="G189" s="13" t="str">
        <f>IFERROR(INDEX(Leikmannaskrá!$A$2:$D$1171,MATCH(A189,Leikmannaskrá!$A$2:$A$1175,0),4),"")</f>
        <v/>
      </c>
      <c r="H189" s="13" t="str">
        <f>IFERROR(INDEX(Leikmannaskrá!$A$2:$D$1171,MATCH(A189,Leikmannaskrá!$A$2:$A$1175,0),3),"")</f>
        <v/>
      </c>
      <c r="I189" s="13" t="str">
        <f>IFERROR(IF(AND(G189="Male",B189="Einliðaleikur"),INDEX(Einl.kk!$A$3:$F$1041,MATCH(Skráningarblað!F189,Einl.kk!$D$3:$D$1041,0),2),IF(AND(G189="Male",B189="Tvíliðaleikur"),INDEX(Tvíl.kk!$A$3:$F$1054,MATCH(Skráningarblað!F189,Tvíl.kk!$D$3:$D$1054,0),2),IF(AND(G189="Male",B189="Tvenndarleikur"),INDEX(Tvennd.kk!$A$3:$F$1025,MATCH(Skráningarblað!F189,Tvennd.kk!$D$3:$D$1025,0),2),IF(AND(G189="Female",B189="Einliðaleikur"),INDEX(Einl.kvk!$A$3:$F$1004,MATCH(Skráningarblað!F189,Einl.kvk!$D$3:$D$1004,0),2),IF(AND(G189="Female",B189="Tvíliðaleikur"),INDEX(Tvíl.kvk!$A$3:$F$1008,MATCH(Skráningarblað!F189,Tvíl.kvk!$D$3:$D$1008,0),2),IF(AND(G189="Female",B189="Tvenndarleikur"),INDEX(Tvennd.kvk!$A$3:$F$1009,MATCH(Skráningarblað!F189,Tvennd.kvk!$D$3:$D$1009,0),2),"")))))),"2. Deild")</f>
        <v/>
      </c>
      <c r="J189" s="13" t="str">
        <f t="shared" si="12"/>
        <v/>
      </c>
      <c r="K189" s="13" t="str">
        <f t="shared" si="13"/>
        <v/>
      </c>
      <c r="L189" s="13">
        <f t="shared" si="14"/>
        <v>0</v>
      </c>
      <c r="M189" s="13" t="str">
        <f t="shared" si="15"/>
        <v xml:space="preserve"> -  </v>
      </c>
      <c r="N189" s="13" t="str">
        <f>IFERROR(IF(AND(G189="Male",B189="Einliðaleikur"),INDEX(Einl.kk!$A$3:$F$1041,MATCH(Skráningarblað!F189,Einl.kk!$D$3:$D$1041,0),6),IF(AND(G189="Male",B189="Tvíliðaleikur"),INDEX(Tvíl.kk!$A$3:$F$1054,MATCH(Skráningarblað!F189,Tvíl.kk!$D$3:$D$1054,0),6),IF(AND(G189="Male",B189="Tvenndarleikur"),INDEX(Tvennd.kk!$A$3:$F$1025,MATCH(Skráningarblað!F189,Tvennd.kk!$D$3:$D$1025,0),6),IF(AND(G189="Female",B189="Einliðaleikur"),INDEX(Einl.kvk!$A$3:$F$1004,MATCH(Skráningarblað!F189,Einl.kvk!$D$3:$D$1004,0),6),IF(AND(G189="Female",B189="Tvíliðaleikur"),INDEX(Tvíl.kvk!$A$3:$F$1008,MATCH(Skráningarblað!F189,Tvíl.kvk!$D$3:$D$1008,0),6),IF(AND(G189="Female",B189="Tvenndarleikur"),INDEX(Tvennd.kvk!$A$3:$F$1009,MATCH(Skráningarblað!F189,Tvennd.kvk!$D$3:$D$1009,0),6),"")))))),0)</f>
        <v/>
      </c>
      <c r="O189" s="13" t="str">
        <f>IFERROR(IF(F189="","",IF(AND(NOT(B189="Einliðaleikur"),D189=""),"Partner Wanted",INDEX(Leikmannaskrá!$A$2:$D$1171,MATCH(D189,Leikmannaskrá!$A$2:$A$1175,0),2))),"")</f>
        <v/>
      </c>
      <c r="P189" s="13" t="str">
        <f>IFERROR(INDEX(Leikmannaskrá!$A$2:$D$1171,MATCH(D189,Leikmannaskrá!$A$2:$A$1175,0),4),"")</f>
        <v/>
      </c>
      <c r="Q189" s="13" t="str">
        <f>IFERROR(IF(AND(P189="Male",B189="Einliðaleikur"),INDEX(Einl.kk!$A$3:$F$1041,MATCH(Skráningarblað!O189,Einl.kk!$D$3:$D$1041,0),2),IF(AND(P189="Male",B189="Tvíliðaleikur"),INDEX(Tvíl.kk!$A$3:$F$1054,MATCH(Skráningarblað!O189,Tvíl.kk!$D$3:$D$1054,0),2),IF(AND(P189="Male",B189="Tvenndarleikur"),INDEX(Tvennd.kk!$A$3:$F$1025,MATCH(Skráningarblað!O189,Tvennd.kk!$D$3:$D$1025,0),2),IF(AND(P189="Female",B189="Einliðaleikur"),INDEX(Einl.kvk!$A$3:$F$1004,MATCH(Skráningarblað!O189,Einl.kvk!$D$3:$D$1004,0),2),IF(AND(P189="Female",B189="Tvíliðaleikur"),INDEX(Tvíl.kvk!$A$3:$F$1008,MATCH(Skráningarblað!O189,Tvíl.kvk!$D$3:$D$1008,0),2),IF(AND(P189="Female",B189="Tvenndarleikur"),INDEX(Tvennd.kvk!$A$3:$F$1009,MATCH(Skráningarblað!O189,Tvennd.kvk!$D$3:$D$1009,0),2),"")))))),"2. Deild")</f>
        <v/>
      </c>
      <c r="R189" s="13" t="str">
        <f t="shared" si="16"/>
        <v/>
      </c>
      <c r="S189" s="13" t="str">
        <f>IFERROR(IF(AND(P189="Male",B189="Einliðaleikur"),INDEX(Einl.kk!$A$3:$F$1041,MATCH(Skráningarblað!O189,Einl.kk!$D$3:$D$1041,0),6),IF(AND(P189="Male",B189="Tvíliðaleikur"),INDEX(Tvíl.kk!$A$3:$F$1054,MATCH(Skráningarblað!O189,Tvíl.kk!$D$3:$D$1054,0),6),IF(AND(P189="Male",B189="Tvenndarleikur"),INDEX(Tvennd.kk!$A$3:$F$1025,MATCH(Skráningarblað!O189,Tvennd.kk!$D$3:$D$1025,0),6),IF(AND(P189="Female",B189="Einliðaleikur"),INDEX(Einl.kvk!$A$3:$F$1004,MATCH(Skráningarblað!O189,Einl.kvk!$D$3:$D$1004,0),6),IF(AND(P189="Female",B189="Tvíliðaleikur"),INDEX(Tvíl.kvk!$A$3:$F$1008,MATCH(Skráningarblað!O189,Tvíl.kvk!$D$3:$D$1008,0),6),IF(AND(P189="Female",B189="Tvenndarleikur"),INDEX(Tvennd.kvk!$A$3:$F$1009,MATCH(Skráningarblað!O189,Tvennd.kvk!$D$3:$D$1009,0),6),"")))))),0)</f>
        <v/>
      </c>
      <c r="T189" s="13" t="str">
        <f>IFERROR(INDEX(Leikmannaskrá!$A$2:$E$612,MATCH(A189,Leikmannaskrá!$A$2:$A$612,0),5),"")</f>
        <v/>
      </c>
      <c r="U189" s="29" t="str">
        <f t="shared" si="17"/>
        <v/>
      </c>
    </row>
    <row r="190" spans="1:21" x14ac:dyDescent="0.35">
      <c r="A190" s="28"/>
      <c r="B190" s="28"/>
      <c r="C190" s="28"/>
      <c r="D190" s="28"/>
      <c r="E190" s="28"/>
      <c r="F190" s="13" t="str">
        <f>IFERROR(INDEX(Leikmannaskrá!$A$2:$D$1171,MATCH(A190,Leikmannaskrá!$A$2:$A$1175,0),2),"")</f>
        <v/>
      </c>
      <c r="G190" s="13" t="str">
        <f>IFERROR(INDEX(Leikmannaskrá!$A$2:$D$1171,MATCH(A190,Leikmannaskrá!$A$2:$A$1175,0),4),"")</f>
        <v/>
      </c>
      <c r="H190" s="13" t="str">
        <f>IFERROR(INDEX(Leikmannaskrá!$A$2:$D$1171,MATCH(A190,Leikmannaskrá!$A$2:$A$1175,0),3),"")</f>
        <v/>
      </c>
      <c r="I190" s="13" t="str">
        <f>IFERROR(IF(AND(G190="Male",B190="Einliðaleikur"),INDEX(Einl.kk!$A$3:$F$1041,MATCH(Skráningarblað!F190,Einl.kk!$D$3:$D$1041,0),2),IF(AND(G190="Male",B190="Tvíliðaleikur"),INDEX(Tvíl.kk!$A$3:$F$1054,MATCH(Skráningarblað!F190,Tvíl.kk!$D$3:$D$1054,0),2),IF(AND(G190="Male",B190="Tvenndarleikur"),INDEX(Tvennd.kk!$A$3:$F$1025,MATCH(Skráningarblað!F190,Tvennd.kk!$D$3:$D$1025,0),2),IF(AND(G190="Female",B190="Einliðaleikur"),INDEX(Einl.kvk!$A$3:$F$1004,MATCH(Skráningarblað!F190,Einl.kvk!$D$3:$D$1004,0),2),IF(AND(G190="Female",B190="Tvíliðaleikur"),INDEX(Tvíl.kvk!$A$3:$F$1008,MATCH(Skráningarblað!F190,Tvíl.kvk!$D$3:$D$1008,0),2),IF(AND(G190="Female",B190="Tvenndarleikur"),INDEX(Tvennd.kvk!$A$3:$F$1009,MATCH(Skráningarblað!F190,Tvennd.kvk!$D$3:$D$1009,0),2),"")))))),"2. Deild")</f>
        <v/>
      </c>
      <c r="J190" s="13" t="str">
        <f t="shared" si="12"/>
        <v/>
      </c>
      <c r="K190" s="13" t="str">
        <f t="shared" si="13"/>
        <v/>
      </c>
      <c r="L190" s="13">
        <f t="shared" si="14"/>
        <v>0</v>
      </c>
      <c r="M190" s="13" t="str">
        <f t="shared" si="15"/>
        <v xml:space="preserve"> -  </v>
      </c>
      <c r="N190" s="13" t="str">
        <f>IFERROR(IF(AND(G190="Male",B190="Einliðaleikur"),INDEX(Einl.kk!$A$3:$F$1041,MATCH(Skráningarblað!F190,Einl.kk!$D$3:$D$1041,0),6),IF(AND(G190="Male",B190="Tvíliðaleikur"),INDEX(Tvíl.kk!$A$3:$F$1054,MATCH(Skráningarblað!F190,Tvíl.kk!$D$3:$D$1054,0),6),IF(AND(G190="Male",B190="Tvenndarleikur"),INDEX(Tvennd.kk!$A$3:$F$1025,MATCH(Skráningarblað!F190,Tvennd.kk!$D$3:$D$1025,0),6),IF(AND(G190="Female",B190="Einliðaleikur"),INDEX(Einl.kvk!$A$3:$F$1004,MATCH(Skráningarblað!F190,Einl.kvk!$D$3:$D$1004,0),6),IF(AND(G190="Female",B190="Tvíliðaleikur"),INDEX(Tvíl.kvk!$A$3:$F$1008,MATCH(Skráningarblað!F190,Tvíl.kvk!$D$3:$D$1008,0),6),IF(AND(G190="Female",B190="Tvenndarleikur"),INDEX(Tvennd.kvk!$A$3:$F$1009,MATCH(Skráningarblað!F190,Tvennd.kvk!$D$3:$D$1009,0),6),"")))))),0)</f>
        <v/>
      </c>
      <c r="O190" s="13" t="str">
        <f>IFERROR(IF(F190="","",IF(AND(NOT(B190="Einliðaleikur"),D190=""),"Partner Wanted",INDEX(Leikmannaskrá!$A$2:$D$1171,MATCH(D190,Leikmannaskrá!$A$2:$A$1175,0),2))),"")</f>
        <v/>
      </c>
      <c r="P190" s="13" t="str">
        <f>IFERROR(INDEX(Leikmannaskrá!$A$2:$D$1171,MATCH(D190,Leikmannaskrá!$A$2:$A$1175,0),4),"")</f>
        <v/>
      </c>
      <c r="Q190" s="13" t="str">
        <f>IFERROR(IF(AND(P190="Male",B190="Einliðaleikur"),INDEX(Einl.kk!$A$3:$F$1041,MATCH(Skráningarblað!O190,Einl.kk!$D$3:$D$1041,0),2),IF(AND(P190="Male",B190="Tvíliðaleikur"),INDEX(Tvíl.kk!$A$3:$F$1054,MATCH(Skráningarblað!O190,Tvíl.kk!$D$3:$D$1054,0),2),IF(AND(P190="Male",B190="Tvenndarleikur"),INDEX(Tvennd.kk!$A$3:$F$1025,MATCH(Skráningarblað!O190,Tvennd.kk!$D$3:$D$1025,0),2),IF(AND(P190="Female",B190="Einliðaleikur"),INDEX(Einl.kvk!$A$3:$F$1004,MATCH(Skráningarblað!O190,Einl.kvk!$D$3:$D$1004,0),2),IF(AND(P190="Female",B190="Tvíliðaleikur"),INDEX(Tvíl.kvk!$A$3:$F$1008,MATCH(Skráningarblað!O190,Tvíl.kvk!$D$3:$D$1008,0),2),IF(AND(P190="Female",B190="Tvenndarleikur"),INDEX(Tvennd.kvk!$A$3:$F$1009,MATCH(Skráningarblað!O190,Tvennd.kvk!$D$3:$D$1009,0),2),"")))))),"2. Deild")</f>
        <v/>
      </c>
      <c r="R190" s="13" t="str">
        <f t="shared" si="16"/>
        <v/>
      </c>
      <c r="S190" s="13" t="str">
        <f>IFERROR(IF(AND(P190="Male",B190="Einliðaleikur"),INDEX(Einl.kk!$A$3:$F$1041,MATCH(Skráningarblað!O190,Einl.kk!$D$3:$D$1041,0),6),IF(AND(P190="Male",B190="Tvíliðaleikur"),INDEX(Tvíl.kk!$A$3:$F$1054,MATCH(Skráningarblað!O190,Tvíl.kk!$D$3:$D$1054,0),6),IF(AND(P190="Male",B190="Tvenndarleikur"),INDEX(Tvennd.kk!$A$3:$F$1025,MATCH(Skráningarblað!O190,Tvennd.kk!$D$3:$D$1025,0),6),IF(AND(P190="Female",B190="Einliðaleikur"),INDEX(Einl.kvk!$A$3:$F$1004,MATCH(Skráningarblað!O190,Einl.kvk!$D$3:$D$1004,0),6),IF(AND(P190="Female",B190="Tvíliðaleikur"),INDEX(Tvíl.kvk!$A$3:$F$1008,MATCH(Skráningarblað!O190,Tvíl.kvk!$D$3:$D$1008,0),6),IF(AND(P190="Female",B190="Tvenndarleikur"),INDEX(Tvennd.kvk!$A$3:$F$1009,MATCH(Skráningarblað!O190,Tvennd.kvk!$D$3:$D$1009,0),6),"")))))),0)</f>
        <v/>
      </c>
      <c r="T190" s="13" t="str">
        <f>IFERROR(INDEX(Leikmannaskrá!$A$2:$E$612,MATCH(A190,Leikmannaskrá!$A$2:$A$612,0),5),"")</f>
        <v/>
      </c>
      <c r="U190" s="29" t="str">
        <f t="shared" si="17"/>
        <v/>
      </c>
    </row>
    <row r="191" spans="1:21" x14ac:dyDescent="0.35">
      <c r="A191" s="28"/>
      <c r="B191" s="28"/>
      <c r="C191" s="28"/>
      <c r="D191" s="28"/>
      <c r="E191" s="28"/>
      <c r="F191" s="13" t="str">
        <f>IFERROR(INDEX(Leikmannaskrá!$A$2:$D$1171,MATCH(A191,Leikmannaskrá!$A$2:$A$1175,0),2),"")</f>
        <v/>
      </c>
      <c r="G191" s="13" t="str">
        <f>IFERROR(INDEX(Leikmannaskrá!$A$2:$D$1171,MATCH(A191,Leikmannaskrá!$A$2:$A$1175,0),4),"")</f>
        <v/>
      </c>
      <c r="H191" s="13" t="str">
        <f>IFERROR(INDEX(Leikmannaskrá!$A$2:$D$1171,MATCH(A191,Leikmannaskrá!$A$2:$A$1175,0),3),"")</f>
        <v/>
      </c>
      <c r="I191" s="13" t="str">
        <f>IFERROR(IF(AND(G191="Male",B191="Einliðaleikur"),INDEX(Einl.kk!$A$3:$F$1041,MATCH(Skráningarblað!F191,Einl.kk!$D$3:$D$1041,0),2),IF(AND(G191="Male",B191="Tvíliðaleikur"),INDEX(Tvíl.kk!$A$3:$F$1054,MATCH(Skráningarblað!F191,Tvíl.kk!$D$3:$D$1054,0),2),IF(AND(G191="Male",B191="Tvenndarleikur"),INDEX(Tvennd.kk!$A$3:$F$1025,MATCH(Skráningarblað!F191,Tvennd.kk!$D$3:$D$1025,0),2),IF(AND(G191="Female",B191="Einliðaleikur"),INDEX(Einl.kvk!$A$3:$F$1004,MATCH(Skráningarblað!F191,Einl.kvk!$D$3:$D$1004,0),2),IF(AND(G191="Female",B191="Tvíliðaleikur"),INDEX(Tvíl.kvk!$A$3:$F$1008,MATCH(Skráningarblað!F191,Tvíl.kvk!$D$3:$D$1008,0),2),IF(AND(G191="Female",B191="Tvenndarleikur"),INDEX(Tvennd.kvk!$A$3:$F$1009,MATCH(Skráningarblað!F191,Tvennd.kvk!$D$3:$D$1009,0),2),"")))))),"2. Deild")</f>
        <v/>
      </c>
      <c r="J191" s="13" t="str">
        <f t="shared" si="12"/>
        <v/>
      </c>
      <c r="K191" s="13" t="str">
        <f t="shared" si="13"/>
        <v/>
      </c>
      <c r="L191" s="13">
        <f t="shared" si="14"/>
        <v>0</v>
      </c>
      <c r="M191" s="13" t="str">
        <f t="shared" si="15"/>
        <v xml:space="preserve"> -  </v>
      </c>
      <c r="N191" s="13" t="str">
        <f>IFERROR(IF(AND(G191="Male",B191="Einliðaleikur"),INDEX(Einl.kk!$A$3:$F$1041,MATCH(Skráningarblað!F191,Einl.kk!$D$3:$D$1041,0),6),IF(AND(G191="Male",B191="Tvíliðaleikur"),INDEX(Tvíl.kk!$A$3:$F$1054,MATCH(Skráningarblað!F191,Tvíl.kk!$D$3:$D$1054,0),6),IF(AND(G191="Male",B191="Tvenndarleikur"),INDEX(Tvennd.kk!$A$3:$F$1025,MATCH(Skráningarblað!F191,Tvennd.kk!$D$3:$D$1025,0),6),IF(AND(G191="Female",B191="Einliðaleikur"),INDEX(Einl.kvk!$A$3:$F$1004,MATCH(Skráningarblað!F191,Einl.kvk!$D$3:$D$1004,0),6),IF(AND(G191="Female",B191="Tvíliðaleikur"),INDEX(Tvíl.kvk!$A$3:$F$1008,MATCH(Skráningarblað!F191,Tvíl.kvk!$D$3:$D$1008,0),6),IF(AND(G191="Female",B191="Tvenndarleikur"),INDEX(Tvennd.kvk!$A$3:$F$1009,MATCH(Skráningarblað!F191,Tvennd.kvk!$D$3:$D$1009,0),6),"")))))),0)</f>
        <v/>
      </c>
      <c r="O191" s="13" t="str">
        <f>IFERROR(IF(F191="","",IF(AND(NOT(B191="Einliðaleikur"),D191=""),"Partner Wanted",INDEX(Leikmannaskrá!$A$2:$D$1171,MATCH(D191,Leikmannaskrá!$A$2:$A$1175,0),2))),"")</f>
        <v/>
      </c>
      <c r="P191" s="13" t="str">
        <f>IFERROR(INDEX(Leikmannaskrá!$A$2:$D$1171,MATCH(D191,Leikmannaskrá!$A$2:$A$1175,0),4),"")</f>
        <v/>
      </c>
      <c r="Q191" s="13" t="str">
        <f>IFERROR(IF(AND(P191="Male",B191="Einliðaleikur"),INDEX(Einl.kk!$A$3:$F$1041,MATCH(Skráningarblað!O191,Einl.kk!$D$3:$D$1041,0),2),IF(AND(P191="Male",B191="Tvíliðaleikur"),INDEX(Tvíl.kk!$A$3:$F$1054,MATCH(Skráningarblað!O191,Tvíl.kk!$D$3:$D$1054,0),2),IF(AND(P191="Male",B191="Tvenndarleikur"),INDEX(Tvennd.kk!$A$3:$F$1025,MATCH(Skráningarblað!O191,Tvennd.kk!$D$3:$D$1025,0),2),IF(AND(P191="Female",B191="Einliðaleikur"),INDEX(Einl.kvk!$A$3:$F$1004,MATCH(Skráningarblað!O191,Einl.kvk!$D$3:$D$1004,0),2),IF(AND(P191="Female",B191="Tvíliðaleikur"),INDEX(Tvíl.kvk!$A$3:$F$1008,MATCH(Skráningarblað!O191,Tvíl.kvk!$D$3:$D$1008,0),2),IF(AND(P191="Female",B191="Tvenndarleikur"),INDEX(Tvennd.kvk!$A$3:$F$1009,MATCH(Skráningarblað!O191,Tvennd.kvk!$D$3:$D$1009,0),2),"")))))),"2. Deild")</f>
        <v/>
      </c>
      <c r="R191" s="13" t="str">
        <f t="shared" si="16"/>
        <v/>
      </c>
      <c r="S191" s="13" t="str">
        <f>IFERROR(IF(AND(P191="Male",B191="Einliðaleikur"),INDEX(Einl.kk!$A$3:$F$1041,MATCH(Skráningarblað!O191,Einl.kk!$D$3:$D$1041,0),6),IF(AND(P191="Male",B191="Tvíliðaleikur"),INDEX(Tvíl.kk!$A$3:$F$1054,MATCH(Skráningarblað!O191,Tvíl.kk!$D$3:$D$1054,0),6),IF(AND(P191="Male",B191="Tvenndarleikur"),INDEX(Tvennd.kk!$A$3:$F$1025,MATCH(Skráningarblað!O191,Tvennd.kk!$D$3:$D$1025,0),6),IF(AND(P191="Female",B191="Einliðaleikur"),INDEX(Einl.kvk!$A$3:$F$1004,MATCH(Skráningarblað!O191,Einl.kvk!$D$3:$D$1004,0),6),IF(AND(P191="Female",B191="Tvíliðaleikur"),INDEX(Tvíl.kvk!$A$3:$F$1008,MATCH(Skráningarblað!O191,Tvíl.kvk!$D$3:$D$1008,0),6),IF(AND(P191="Female",B191="Tvenndarleikur"),INDEX(Tvennd.kvk!$A$3:$F$1009,MATCH(Skráningarblað!O191,Tvennd.kvk!$D$3:$D$1009,0),6),"")))))),0)</f>
        <v/>
      </c>
      <c r="T191" s="13" t="str">
        <f>IFERROR(INDEX(Leikmannaskrá!$A$2:$E$612,MATCH(A191,Leikmannaskrá!$A$2:$A$612,0),5),"")</f>
        <v/>
      </c>
      <c r="U191" s="29" t="str">
        <f t="shared" si="17"/>
        <v/>
      </c>
    </row>
    <row r="192" spans="1:21" x14ac:dyDescent="0.35">
      <c r="A192" s="28"/>
      <c r="B192" s="28"/>
      <c r="C192" s="28"/>
      <c r="D192" s="28"/>
      <c r="E192" s="28"/>
      <c r="F192" s="13" t="str">
        <f>IFERROR(INDEX(Leikmannaskrá!$A$2:$D$1171,MATCH(A192,Leikmannaskrá!$A$2:$A$1175,0),2),"")</f>
        <v/>
      </c>
      <c r="G192" s="13" t="str">
        <f>IFERROR(INDEX(Leikmannaskrá!$A$2:$D$1171,MATCH(A192,Leikmannaskrá!$A$2:$A$1175,0),4),"")</f>
        <v/>
      </c>
      <c r="H192" s="13" t="str">
        <f>IFERROR(INDEX(Leikmannaskrá!$A$2:$D$1171,MATCH(A192,Leikmannaskrá!$A$2:$A$1175,0),3),"")</f>
        <v/>
      </c>
      <c r="I192" s="13" t="str">
        <f>IFERROR(IF(AND(G192="Male",B192="Einliðaleikur"),INDEX(Einl.kk!$A$3:$F$1041,MATCH(Skráningarblað!F192,Einl.kk!$D$3:$D$1041,0),2),IF(AND(G192="Male",B192="Tvíliðaleikur"),INDEX(Tvíl.kk!$A$3:$F$1054,MATCH(Skráningarblað!F192,Tvíl.kk!$D$3:$D$1054,0),2),IF(AND(G192="Male",B192="Tvenndarleikur"),INDEX(Tvennd.kk!$A$3:$F$1025,MATCH(Skráningarblað!F192,Tvennd.kk!$D$3:$D$1025,0),2),IF(AND(G192="Female",B192="Einliðaleikur"),INDEX(Einl.kvk!$A$3:$F$1004,MATCH(Skráningarblað!F192,Einl.kvk!$D$3:$D$1004,0),2),IF(AND(G192="Female",B192="Tvíliðaleikur"),INDEX(Tvíl.kvk!$A$3:$F$1008,MATCH(Skráningarblað!F192,Tvíl.kvk!$D$3:$D$1008,0),2),IF(AND(G192="Female",B192="Tvenndarleikur"),INDEX(Tvennd.kvk!$A$3:$F$1009,MATCH(Skráningarblað!F192,Tvennd.kvk!$D$3:$D$1009,0),2),"")))))),"2. Deild")</f>
        <v/>
      </c>
      <c r="J192" s="13" t="str">
        <f t="shared" si="12"/>
        <v/>
      </c>
      <c r="K192" s="13" t="str">
        <f t="shared" si="13"/>
        <v/>
      </c>
      <c r="L192" s="13">
        <f t="shared" si="14"/>
        <v>0</v>
      </c>
      <c r="M192" s="13" t="str">
        <f t="shared" si="15"/>
        <v xml:space="preserve"> -  </v>
      </c>
      <c r="N192" s="13" t="str">
        <f>IFERROR(IF(AND(G192="Male",B192="Einliðaleikur"),INDEX(Einl.kk!$A$3:$F$1041,MATCH(Skráningarblað!F192,Einl.kk!$D$3:$D$1041,0),6),IF(AND(G192="Male",B192="Tvíliðaleikur"),INDEX(Tvíl.kk!$A$3:$F$1054,MATCH(Skráningarblað!F192,Tvíl.kk!$D$3:$D$1054,0),6),IF(AND(G192="Male",B192="Tvenndarleikur"),INDEX(Tvennd.kk!$A$3:$F$1025,MATCH(Skráningarblað!F192,Tvennd.kk!$D$3:$D$1025,0),6),IF(AND(G192="Female",B192="Einliðaleikur"),INDEX(Einl.kvk!$A$3:$F$1004,MATCH(Skráningarblað!F192,Einl.kvk!$D$3:$D$1004,0),6),IF(AND(G192="Female",B192="Tvíliðaleikur"),INDEX(Tvíl.kvk!$A$3:$F$1008,MATCH(Skráningarblað!F192,Tvíl.kvk!$D$3:$D$1008,0),6),IF(AND(G192="Female",B192="Tvenndarleikur"),INDEX(Tvennd.kvk!$A$3:$F$1009,MATCH(Skráningarblað!F192,Tvennd.kvk!$D$3:$D$1009,0),6),"")))))),0)</f>
        <v/>
      </c>
      <c r="O192" s="13" t="str">
        <f>IFERROR(IF(F192="","",IF(AND(NOT(B192="Einliðaleikur"),D192=""),"Partner Wanted",INDEX(Leikmannaskrá!$A$2:$D$1171,MATCH(D192,Leikmannaskrá!$A$2:$A$1175,0),2))),"")</f>
        <v/>
      </c>
      <c r="P192" s="13" t="str">
        <f>IFERROR(INDEX(Leikmannaskrá!$A$2:$D$1171,MATCH(D192,Leikmannaskrá!$A$2:$A$1175,0),4),"")</f>
        <v/>
      </c>
      <c r="Q192" s="13" t="str">
        <f>IFERROR(IF(AND(P192="Male",B192="Einliðaleikur"),INDEX(Einl.kk!$A$3:$F$1041,MATCH(Skráningarblað!O192,Einl.kk!$D$3:$D$1041,0),2),IF(AND(P192="Male",B192="Tvíliðaleikur"),INDEX(Tvíl.kk!$A$3:$F$1054,MATCH(Skráningarblað!O192,Tvíl.kk!$D$3:$D$1054,0),2),IF(AND(P192="Male",B192="Tvenndarleikur"),INDEX(Tvennd.kk!$A$3:$F$1025,MATCH(Skráningarblað!O192,Tvennd.kk!$D$3:$D$1025,0),2),IF(AND(P192="Female",B192="Einliðaleikur"),INDEX(Einl.kvk!$A$3:$F$1004,MATCH(Skráningarblað!O192,Einl.kvk!$D$3:$D$1004,0),2),IF(AND(P192="Female",B192="Tvíliðaleikur"),INDEX(Tvíl.kvk!$A$3:$F$1008,MATCH(Skráningarblað!O192,Tvíl.kvk!$D$3:$D$1008,0),2),IF(AND(P192="Female",B192="Tvenndarleikur"),INDEX(Tvennd.kvk!$A$3:$F$1009,MATCH(Skráningarblað!O192,Tvennd.kvk!$D$3:$D$1009,0),2),"")))))),"2. Deild")</f>
        <v/>
      </c>
      <c r="R192" s="13" t="str">
        <f t="shared" si="16"/>
        <v/>
      </c>
      <c r="S192" s="13" t="str">
        <f>IFERROR(IF(AND(P192="Male",B192="Einliðaleikur"),INDEX(Einl.kk!$A$3:$F$1041,MATCH(Skráningarblað!O192,Einl.kk!$D$3:$D$1041,0),6),IF(AND(P192="Male",B192="Tvíliðaleikur"),INDEX(Tvíl.kk!$A$3:$F$1054,MATCH(Skráningarblað!O192,Tvíl.kk!$D$3:$D$1054,0),6),IF(AND(P192="Male",B192="Tvenndarleikur"),INDEX(Tvennd.kk!$A$3:$F$1025,MATCH(Skráningarblað!O192,Tvennd.kk!$D$3:$D$1025,0),6),IF(AND(P192="Female",B192="Einliðaleikur"),INDEX(Einl.kvk!$A$3:$F$1004,MATCH(Skráningarblað!O192,Einl.kvk!$D$3:$D$1004,0),6),IF(AND(P192="Female",B192="Tvíliðaleikur"),INDEX(Tvíl.kvk!$A$3:$F$1008,MATCH(Skráningarblað!O192,Tvíl.kvk!$D$3:$D$1008,0),6),IF(AND(P192="Female",B192="Tvenndarleikur"),INDEX(Tvennd.kvk!$A$3:$F$1009,MATCH(Skráningarblað!O192,Tvennd.kvk!$D$3:$D$1009,0),6),"")))))),0)</f>
        <v/>
      </c>
      <c r="T192" s="13" t="str">
        <f>IFERROR(INDEX(Leikmannaskrá!$A$2:$E$612,MATCH(A192,Leikmannaskrá!$A$2:$A$612,0),5),"")</f>
        <v/>
      </c>
      <c r="U192" s="29" t="str">
        <f t="shared" si="17"/>
        <v/>
      </c>
    </row>
    <row r="193" spans="1:21" x14ac:dyDescent="0.35">
      <c r="A193" s="28"/>
      <c r="B193" s="28"/>
      <c r="C193" s="28"/>
      <c r="D193" s="28"/>
      <c r="E193" s="28"/>
      <c r="F193" s="13" t="str">
        <f>IFERROR(INDEX(Leikmannaskrá!$A$2:$D$1171,MATCH(A193,Leikmannaskrá!$A$2:$A$1175,0),2),"")</f>
        <v/>
      </c>
      <c r="G193" s="13" t="str">
        <f>IFERROR(INDEX(Leikmannaskrá!$A$2:$D$1171,MATCH(A193,Leikmannaskrá!$A$2:$A$1175,0),4),"")</f>
        <v/>
      </c>
      <c r="H193" s="13" t="str">
        <f>IFERROR(INDEX(Leikmannaskrá!$A$2:$D$1171,MATCH(A193,Leikmannaskrá!$A$2:$A$1175,0),3),"")</f>
        <v/>
      </c>
      <c r="I193" s="13" t="str">
        <f>IFERROR(IF(AND(G193="Male",B193="Einliðaleikur"),INDEX(Einl.kk!$A$3:$F$1041,MATCH(Skráningarblað!F193,Einl.kk!$D$3:$D$1041,0),2),IF(AND(G193="Male",B193="Tvíliðaleikur"),INDEX(Tvíl.kk!$A$3:$F$1054,MATCH(Skráningarblað!F193,Tvíl.kk!$D$3:$D$1054,0),2),IF(AND(G193="Male",B193="Tvenndarleikur"),INDEX(Tvennd.kk!$A$3:$F$1025,MATCH(Skráningarblað!F193,Tvennd.kk!$D$3:$D$1025,0),2),IF(AND(G193="Female",B193="Einliðaleikur"),INDEX(Einl.kvk!$A$3:$F$1004,MATCH(Skráningarblað!F193,Einl.kvk!$D$3:$D$1004,0),2),IF(AND(G193="Female",B193="Tvíliðaleikur"),INDEX(Tvíl.kvk!$A$3:$F$1008,MATCH(Skráningarblað!F193,Tvíl.kvk!$D$3:$D$1008,0),2),IF(AND(G193="Female",B193="Tvenndarleikur"),INDEX(Tvennd.kvk!$A$3:$F$1009,MATCH(Skráningarblað!F193,Tvennd.kvk!$D$3:$D$1009,0),2),"")))))),"2. Deild")</f>
        <v/>
      </c>
      <c r="J193" s="13" t="str">
        <f t="shared" si="12"/>
        <v/>
      </c>
      <c r="K193" s="13" t="str">
        <f t="shared" si="13"/>
        <v/>
      </c>
      <c r="L193" s="13">
        <f t="shared" si="14"/>
        <v>0</v>
      </c>
      <c r="M193" s="13" t="str">
        <f t="shared" si="15"/>
        <v xml:space="preserve"> -  </v>
      </c>
      <c r="N193" s="13" t="str">
        <f>IFERROR(IF(AND(G193="Male",B193="Einliðaleikur"),INDEX(Einl.kk!$A$3:$F$1041,MATCH(Skráningarblað!F193,Einl.kk!$D$3:$D$1041,0),6),IF(AND(G193="Male",B193="Tvíliðaleikur"),INDEX(Tvíl.kk!$A$3:$F$1054,MATCH(Skráningarblað!F193,Tvíl.kk!$D$3:$D$1054,0),6),IF(AND(G193="Male",B193="Tvenndarleikur"),INDEX(Tvennd.kk!$A$3:$F$1025,MATCH(Skráningarblað!F193,Tvennd.kk!$D$3:$D$1025,0),6),IF(AND(G193="Female",B193="Einliðaleikur"),INDEX(Einl.kvk!$A$3:$F$1004,MATCH(Skráningarblað!F193,Einl.kvk!$D$3:$D$1004,0),6),IF(AND(G193="Female",B193="Tvíliðaleikur"),INDEX(Tvíl.kvk!$A$3:$F$1008,MATCH(Skráningarblað!F193,Tvíl.kvk!$D$3:$D$1008,0),6),IF(AND(G193="Female",B193="Tvenndarleikur"),INDEX(Tvennd.kvk!$A$3:$F$1009,MATCH(Skráningarblað!F193,Tvennd.kvk!$D$3:$D$1009,0),6),"")))))),0)</f>
        <v/>
      </c>
      <c r="O193" s="13" t="str">
        <f>IFERROR(IF(F193="","",IF(AND(NOT(B193="Einliðaleikur"),D193=""),"Partner Wanted",INDEX(Leikmannaskrá!$A$2:$D$1171,MATCH(D193,Leikmannaskrá!$A$2:$A$1175,0),2))),"")</f>
        <v/>
      </c>
      <c r="P193" s="13" t="str">
        <f>IFERROR(INDEX(Leikmannaskrá!$A$2:$D$1171,MATCH(D193,Leikmannaskrá!$A$2:$A$1175,0),4),"")</f>
        <v/>
      </c>
      <c r="Q193" s="13" t="str">
        <f>IFERROR(IF(AND(P193="Male",B193="Einliðaleikur"),INDEX(Einl.kk!$A$3:$F$1041,MATCH(Skráningarblað!O193,Einl.kk!$D$3:$D$1041,0),2),IF(AND(P193="Male",B193="Tvíliðaleikur"),INDEX(Tvíl.kk!$A$3:$F$1054,MATCH(Skráningarblað!O193,Tvíl.kk!$D$3:$D$1054,0),2),IF(AND(P193="Male",B193="Tvenndarleikur"),INDEX(Tvennd.kk!$A$3:$F$1025,MATCH(Skráningarblað!O193,Tvennd.kk!$D$3:$D$1025,0),2),IF(AND(P193="Female",B193="Einliðaleikur"),INDEX(Einl.kvk!$A$3:$F$1004,MATCH(Skráningarblað!O193,Einl.kvk!$D$3:$D$1004,0),2),IF(AND(P193="Female",B193="Tvíliðaleikur"),INDEX(Tvíl.kvk!$A$3:$F$1008,MATCH(Skráningarblað!O193,Tvíl.kvk!$D$3:$D$1008,0),2),IF(AND(P193="Female",B193="Tvenndarleikur"),INDEX(Tvennd.kvk!$A$3:$F$1009,MATCH(Skráningarblað!O193,Tvennd.kvk!$D$3:$D$1009,0),2),"")))))),"2. Deild")</f>
        <v/>
      </c>
      <c r="R193" s="13" t="str">
        <f t="shared" si="16"/>
        <v/>
      </c>
      <c r="S193" s="13" t="str">
        <f>IFERROR(IF(AND(P193="Male",B193="Einliðaleikur"),INDEX(Einl.kk!$A$3:$F$1041,MATCH(Skráningarblað!O193,Einl.kk!$D$3:$D$1041,0),6),IF(AND(P193="Male",B193="Tvíliðaleikur"),INDEX(Tvíl.kk!$A$3:$F$1054,MATCH(Skráningarblað!O193,Tvíl.kk!$D$3:$D$1054,0),6),IF(AND(P193="Male",B193="Tvenndarleikur"),INDEX(Tvennd.kk!$A$3:$F$1025,MATCH(Skráningarblað!O193,Tvennd.kk!$D$3:$D$1025,0),6),IF(AND(P193="Female",B193="Einliðaleikur"),INDEX(Einl.kvk!$A$3:$F$1004,MATCH(Skráningarblað!O193,Einl.kvk!$D$3:$D$1004,0),6),IF(AND(P193="Female",B193="Tvíliðaleikur"),INDEX(Tvíl.kvk!$A$3:$F$1008,MATCH(Skráningarblað!O193,Tvíl.kvk!$D$3:$D$1008,0),6),IF(AND(P193="Female",B193="Tvenndarleikur"),INDEX(Tvennd.kvk!$A$3:$F$1009,MATCH(Skráningarblað!O193,Tvennd.kvk!$D$3:$D$1009,0),6),"")))))),0)</f>
        <v/>
      </c>
      <c r="T193" s="13" t="str">
        <f>IFERROR(INDEX(Leikmannaskrá!$A$2:$E$612,MATCH(A193,Leikmannaskrá!$A$2:$A$612,0),5),"")</f>
        <v/>
      </c>
      <c r="U193" s="29" t="str">
        <f t="shared" si="17"/>
        <v/>
      </c>
    </row>
    <row r="194" spans="1:21" x14ac:dyDescent="0.35">
      <c r="A194" s="28"/>
      <c r="B194" s="28"/>
      <c r="C194" s="28"/>
      <c r="D194" s="28"/>
      <c r="E194" s="28"/>
      <c r="F194" s="13" t="str">
        <f>IFERROR(INDEX(Leikmannaskrá!$A$2:$D$1171,MATCH(A194,Leikmannaskrá!$A$2:$A$1175,0),2),"")</f>
        <v/>
      </c>
      <c r="G194" s="13" t="str">
        <f>IFERROR(INDEX(Leikmannaskrá!$A$2:$D$1171,MATCH(A194,Leikmannaskrá!$A$2:$A$1175,0),4),"")</f>
        <v/>
      </c>
      <c r="H194" s="13" t="str">
        <f>IFERROR(INDEX(Leikmannaskrá!$A$2:$D$1171,MATCH(A194,Leikmannaskrá!$A$2:$A$1175,0),3),"")</f>
        <v/>
      </c>
      <c r="I194" s="13" t="str">
        <f>IFERROR(IF(AND(G194="Male",B194="Einliðaleikur"),INDEX(Einl.kk!$A$3:$F$1041,MATCH(Skráningarblað!F194,Einl.kk!$D$3:$D$1041,0),2),IF(AND(G194="Male",B194="Tvíliðaleikur"),INDEX(Tvíl.kk!$A$3:$F$1054,MATCH(Skráningarblað!F194,Tvíl.kk!$D$3:$D$1054,0),2),IF(AND(G194="Male",B194="Tvenndarleikur"),INDEX(Tvennd.kk!$A$3:$F$1025,MATCH(Skráningarblað!F194,Tvennd.kk!$D$3:$D$1025,0),2),IF(AND(G194="Female",B194="Einliðaleikur"),INDEX(Einl.kvk!$A$3:$F$1004,MATCH(Skráningarblað!F194,Einl.kvk!$D$3:$D$1004,0),2),IF(AND(G194="Female",B194="Tvíliðaleikur"),INDEX(Tvíl.kvk!$A$3:$F$1008,MATCH(Skráningarblað!F194,Tvíl.kvk!$D$3:$D$1008,0),2),IF(AND(G194="Female",B194="Tvenndarleikur"),INDEX(Tvennd.kvk!$A$3:$F$1009,MATCH(Skráningarblað!F194,Tvennd.kvk!$D$3:$D$1009,0)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$1041,MATCH(Skráningarblað!F194,Einl.kk!$D$3:$D$1041,0),6),IF(AND(G194="Male",B194="Tvíliðaleikur"),INDEX(Tvíl.kk!$A$3:$F$1054,MATCH(Skráningarblað!F194,Tvíl.kk!$D$3:$D$1054,0),6),IF(AND(G194="Male",B194="Tvenndarleikur"),INDEX(Tvennd.kk!$A$3:$F$1025,MATCH(Skráningarblað!F194,Tvennd.kk!$D$3:$D$1025,0),6),IF(AND(G194="Female",B194="Einliðaleikur"),INDEX(Einl.kvk!$A$3:$F$1004,MATCH(Skráningarblað!F194,Einl.kvk!$D$3:$D$1004,0),6),IF(AND(G194="Female",B194="Tvíliðaleikur"),INDEX(Tvíl.kvk!$A$3:$F$1008,MATCH(Skráningarblað!F194,Tvíl.kvk!$D$3:$D$1008,0),6),IF(AND(G194="Female",B194="Tvenndarleikur"),INDEX(Tvennd.kvk!$A$3:$F$1009,MATCH(Skráningarblað!F194,Tvennd.kvk!$D$3:$D$1009,0),6),"")))))),0)</f>
        <v/>
      </c>
      <c r="O194" s="13" t="str">
        <f>IFERROR(IF(F194="","",IF(AND(NOT(B194="Einliðaleikur"),D194=""),"Partner Wanted",INDEX(Leikmannaskrá!$A$2:$D$1171,MATCH(D194,Leikmannaskrá!$A$2:$A$1175,0),2))),"")</f>
        <v/>
      </c>
      <c r="P194" s="13" t="str">
        <f>IFERROR(INDEX(Leikmannaskrá!$A$2:$D$1171,MATCH(D194,Leikmannaskrá!$A$2:$A$1175,0),4),"")</f>
        <v/>
      </c>
      <c r="Q194" s="13" t="str">
        <f>IFERROR(IF(AND(P194="Male",B194="Einliðaleikur"),INDEX(Einl.kk!$A$3:$F$1041,MATCH(Skráningarblað!O194,Einl.kk!$D$3:$D$1041,0),2),IF(AND(P194="Male",B194="Tvíliðaleikur"),INDEX(Tvíl.kk!$A$3:$F$1054,MATCH(Skráningarblað!O194,Tvíl.kk!$D$3:$D$1054,0),2),IF(AND(P194="Male",B194="Tvenndarleikur"),INDEX(Tvennd.kk!$A$3:$F$1025,MATCH(Skráningarblað!O194,Tvennd.kk!$D$3:$D$1025,0),2),IF(AND(P194="Female",B194="Einliðaleikur"),INDEX(Einl.kvk!$A$3:$F$1004,MATCH(Skráningarblað!O194,Einl.kvk!$D$3:$D$1004,0),2),IF(AND(P194="Female",B194="Tvíliðaleikur"),INDEX(Tvíl.kvk!$A$3:$F$1008,MATCH(Skráningarblað!O194,Tvíl.kvk!$D$3:$D$1008,0),2),IF(AND(P194="Female",B194="Tvenndarleikur"),INDEX(Tvennd.kvk!$A$3:$F$1009,MATCH(Skráningarblað!O194,Tvennd.kvk!$D$3:$D$1009,0),2),"")))))),"2. Deild")</f>
        <v/>
      </c>
      <c r="R194" s="13" t="str">
        <f t="shared" ref="R194:R257" si="22">IF(Q194="2. Deild",3,IF(Q194="1. Deild",2,IF(Q194="Úrvalsdeild",1,"")))</f>
        <v/>
      </c>
      <c r="S194" s="13" t="str">
        <f>IFERROR(IF(AND(P194="Male",B194="Einliðaleikur"),INDEX(Einl.kk!$A$3:$F$1041,MATCH(Skráningarblað!O194,Einl.kk!$D$3:$D$1041,0),6),IF(AND(P194="Male",B194="Tvíliðaleikur"),INDEX(Tvíl.kk!$A$3:$F$1054,MATCH(Skráningarblað!O194,Tvíl.kk!$D$3:$D$1054,0),6),IF(AND(P194="Male",B194="Tvenndarleikur"),INDEX(Tvennd.kk!$A$3:$F$1025,MATCH(Skráningarblað!O194,Tvennd.kk!$D$3:$D$1025,0),6),IF(AND(P194="Female",B194="Einliðaleikur"),INDEX(Einl.kvk!$A$3:$F$1004,MATCH(Skráningarblað!O194,Einl.kvk!$D$3:$D$1004,0),6),IF(AND(P194="Female",B194="Tvíliðaleikur"),INDEX(Tvíl.kvk!$A$3:$F$1008,MATCH(Skráningarblað!O194,Tvíl.kvk!$D$3:$D$1008,0),6),IF(AND(P194="Female",B194="Tvenndarleikur"),INDEX(Tvennd.kvk!$A$3:$F$1009,MATCH(Skráningarblað!O194,Tvennd.kvk!$D$3:$D$1009,0),6),"")))))),0)</f>
        <v/>
      </c>
      <c r="T194" s="13" t="str">
        <f>IFERROR(INDEX(Leikmannaskrá!$A$2:$E$612,MATCH(A194,Leikmannaskrá!$A$2:$A$612,0),5),"")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IFERROR(INDEX(Leikmannaskrá!$A$2:$D$1171,MATCH(A195,Leikmannaskrá!$A$2:$A$1175,0),2),"")</f>
        <v/>
      </c>
      <c r="G195" s="13" t="str">
        <f>IFERROR(INDEX(Leikmannaskrá!$A$2:$D$1171,MATCH(A195,Leikmannaskrá!$A$2:$A$1175,0),4),"")</f>
        <v/>
      </c>
      <c r="H195" s="13" t="str">
        <f>IFERROR(INDEX(Leikmannaskrá!$A$2:$D$1171,MATCH(A195,Leikmannaskrá!$A$2:$A$1175,0),3),"")</f>
        <v/>
      </c>
      <c r="I195" s="13" t="str">
        <f>IFERROR(IF(AND(G195="Male",B195="Einliðaleikur"),INDEX(Einl.kk!$A$3:$F$1041,MATCH(Skráningarblað!F195,Einl.kk!$D$3:$D$1041,0),2),IF(AND(G195="Male",B195="Tvíliðaleikur"),INDEX(Tvíl.kk!$A$3:$F$1054,MATCH(Skráningarblað!F195,Tvíl.kk!$D$3:$D$1054,0),2),IF(AND(G195="Male",B195="Tvenndarleikur"),INDEX(Tvennd.kk!$A$3:$F$1025,MATCH(Skráningarblað!F195,Tvennd.kk!$D$3:$D$1025,0),2),IF(AND(G195="Female",B195="Einliðaleikur"),INDEX(Einl.kvk!$A$3:$F$1004,MATCH(Skráningarblað!F195,Einl.kvk!$D$3:$D$1004,0),2),IF(AND(G195="Female",B195="Tvíliðaleikur"),INDEX(Tvíl.kvk!$A$3:$F$1008,MATCH(Skráningarblað!F195,Tvíl.kvk!$D$3:$D$1008,0),2),IF(AND(G195="Female",B195="Tvenndarleikur"),INDEX(Tvennd.kvk!$A$3:$F$1009,MATCH(Skráningarblað!F195,Tvennd.kvk!$D$3:$D$1009,0),2),"")))))),"2. Deild")</f>
        <v/>
      </c>
      <c r="J195" s="13" t="str">
        <f t="shared" si="18"/>
        <v/>
      </c>
      <c r="K195" s="13" t="str">
        <f t="shared" si="19"/>
        <v/>
      </c>
      <c r="L195" s="13">
        <f t="shared" si="20"/>
        <v>0</v>
      </c>
      <c r="M195" s="13" t="str">
        <f t="shared" si="21"/>
        <v xml:space="preserve"> -  </v>
      </c>
      <c r="N195" s="13" t="str">
        <f>IFERROR(IF(AND(G195="Male",B195="Einliðaleikur"),INDEX(Einl.kk!$A$3:$F$1041,MATCH(Skráningarblað!F195,Einl.kk!$D$3:$D$1041,0),6),IF(AND(G195="Male",B195="Tvíliðaleikur"),INDEX(Tvíl.kk!$A$3:$F$1054,MATCH(Skráningarblað!F195,Tvíl.kk!$D$3:$D$1054,0),6),IF(AND(G195="Male",B195="Tvenndarleikur"),INDEX(Tvennd.kk!$A$3:$F$1025,MATCH(Skráningarblað!F195,Tvennd.kk!$D$3:$D$1025,0),6),IF(AND(G195="Female",B195="Einliðaleikur"),INDEX(Einl.kvk!$A$3:$F$1004,MATCH(Skráningarblað!F195,Einl.kvk!$D$3:$D$1004,0),6),IF(AND(G195="Female",B195="Tvíliðaleikur"),INDEX(Tvíl.kvk!$A$3:$F$1008,MATCH(Skráningarblað!F195,Tvíl.kvk!$D$3:$D$1008,0),6),IF(AND(G195="Female",B195="Tvenndarleikur"),INDEX(Tvennd.kvk!$A$3:$F$1009,MATCH(Skráningarblað!F195,Tvennd.kvk!$D$3:$D$1009,0),6),"")))))),0)</f>
        <v/>
      </c>
      <c r="O195" s="13" t="str">
        <f>IFERROR(IF(F195="","",IF(AND(NOT(B195="Einliðaleikur"),D195=""),"Partner Wanted",INDEX(Leikmannaskrá!$A$2:$D$1171,MATCH(D195,Leikmannaskrá!$A$2:$A$1175,0),2))),"")</f>
        <v/>
      </c>
      <c r="P195" s="13" t="str">
        <f>IFERROR(INDEX(Leikmannaskrá!$A$2:$D$1171,MATCH(D195,Leikmannaskrá!$A$2:$A$1175,0),4),"")</f>
        <v/>
      </c>
      <c r="Q195" s="13" t="str">
        <f>IFERROR(IF(AND(P195="Male",B195="Einliðaleikur"),INDEX(Einl.kk!$A$3:$F$1041,MATCH(Skráningarblað!O195,Einl.kk!$D$3:$D$1041,0),2),IF(AND(P195="Male",B195="Tvíliðaleikur"),INDEX(Tvíl.kk!$A$3:$F$1054,MATCH(Skráningarblað!O195,Tvíl.kk!$D$3:$D$1054,0),2),IF(AND(P195="Male",B195="Tvenndarleikur"),INDEX(Tvennd.kk!$A$3:$F$1025,MATCH(Skráningarblað!O195,Tvennd.kk!$D$3:$D$1025,0),2),IF(AND(P195="Female",B195="Einliðaleikur"),INDEX(Einl.kvk!$A$3:$F$1004,MATCH(Skráningarblað!O195,Einl.kvk!$D$3:$D$1004,0),2),IF(AND(P195="Female",B195="Tvíliðaleikur"),INDEX(Tvíl.kvk!$A$3:$F$1008,MATCH(Skráningarblað!O195,Tvíl.kvk!$D$3:$D$1008,0),2),IF(AND(P195="Female",B195="Tvenndarleikur"),INDEX(Tvennd.kvk!$A$3:$F$1009,MATCH(Skráningarblað!O195,Tvennd.kvk!$D$3:$D$1009,0),2),"")))))),"2. Deild")</f>
        <v/>
      </c>
      <c r="R195" s="13" t="str">
        <f t="shared" si="22"/>
        <v/>
      </c>
      <c r="S195" s="13" t="str">
        <f>IFERROR(IF(AND(P195="Male",B195="Einliðaleikur"),INDEX(Einl.kk!$A$3:$F$1041,MATCH(Skráningarblað!O195,Einl.kk!$D$3:$D$1041,0),6),IF(AND(P195="Male",B195="Tvíliðaleikur"),INDEX(Tvíl.kk!$A$3:$F$1054,MATCH(Skráningarblað!O195,Tvíl.kk!$D$3:$D$1054,0),6),IF(AND(P195="Male",B195="Tvenndarleikur"),INDEX(Tvennd.kk!$A$3:$F$1025,MATCH(Skráningarblað!O195,Tvennd.kk!$D$3:$D$1025,0),6),IF(AND(P195="Female",B195="Einliðaleikur"),INDEX(Einl.kvk!$A$3:$F$1004,MATCH(Skráningarblað!O195,Einl.kvk!$D$3:$D$1004,0),6),IF(AND(P195="Female",B195="Tvíliðaleikur"),INDEX(Tvíl.kvk!$A$3:$F$1008,MATCH(Skráningarblað!O195,Tvíl.kvk!$D$3:$D$1008,0),6),IF(AND(P195="Female",B195="Tvenndarleikur"),INDEX(Tvennd.kvk!$A$3:$F$1009,MATCH(Skráningarblað!O195,Tvennd.kvk!$D$3:$D$1009,0),6),"")))))),0)</f>
        <v/>
      </c>
      <c r="T195" s="13" t="str">
        <f>IFERROR(INDEX(Leikmannaskrá!$A$2:$E$612,MATCH(A195,Leikmannaskrá!$A$2:$A$612,0),5),"")</f>
        <v/>
      </c>
      <c r="U195" s="29" t="str">
        <f t="shared" si="23"/>
        <v/>
      </c>
    </row>
    <row r="196" spans="1:21" x14ac:dyDescent="0.35">
      <c r="A196" s="28"/>
      <c r="B196" s="28"/>
      <c r="C196" s="28"/>
      <c r="D196" s="28"/>
      <c r="E196" s="28"/>
      <c r="F196" s="13" t="str">
        <f>IFERROR(INDEX(Leikmannaskrá!$A$2:$D$1171,MATCH(A196,Leikmannaskrá!$A$2:$A$1175,0),2),"")</f>
        <v/>
      </c>
      <c r="G196" s="13" t="str">
        <f>IFERROR(INDEX(Leikmannaskrá!$A$2:$D$1171,MATCH(A196,Leikmannaskrá!$A$2:$A$1175,0),4),"")</f>
        <v/>
      </c>
      <c r="H196" s="13" t="str">
        <f>IFERROR(INDEX(Leikmannaskrá!$A$2:$D$1171,MATCH(A196,Leikmannaskrá!$A$2:$A$1175,0),3),"")</f>
        <v/>
      </c>
      <c r="I196" s="13" t="str">
        <f>IFERROR(IF(AND(G196="Male",B196="Einliðaleikur"),INDEX(Einl.kk!$A$3:$F$1041,MATCH(Skráningarblað!F196,Einl.kk!$D$3:$D$1041,0),2),IF(AND(G196="Male",B196="Tvíliðaleikur"),INDEX(Tvíl.kk!$A$3:$F$1054,MATCH(Skráningarblað!F196,Tvíl.kk!$D$3:$D$1054,0),2),IF(AND(G196="Male",B196="Tvenndarleikur"),INDEX(Tvennd.kk!$A$3:$F$1025,MATCH(Skráningarblað!F196,Tvennd.kk!$D$3:$D$1025,0),2),IF(AND(G196="Female",B196="Einliðaleikur"),INDEX(Einl.kvk!$A$3:$F$1004,MATCH(Skráningarblað!F196,Einl.kvk!$D$3:$D$1004,0),2),IF(AND(G196="Female",B196="Tvíliðaleikur"),INDEX(Tvíl.kvk!$A$3:$F$1008,MATCH(Skráningarblað!F196,Tvíl.kvk!$D$3:$D$1008,0),2),IF(AND(G196="Female",B196="Tvenndarleikur"),INDEX(Tvennd.kvk!$A$3:$F$1009,MATCH(Skráningarblað!F196,Tvennd.kvk!$D$3:$D$1009,0),2),"")))))),"2. Deild")</f>
        <v/>
      </c>
      <c r="J196" s="13" t="str">
        <f t="shared" si="18"/>
        <v/>
      </c>
      <c r="K196" s="13" t="str">
        <f t="shared" si="19"/>
        <v/>
      </c>
      <c r="L196" s="13">
        <f t="shared" si="20"/>
        <v>0</v>
      </c>
      <c r="M196" s="13" t="str">
        <f t="shared" si="21"/>
        <v xml:space="preserve"> -  </v>
      </c>
      <c r="N196" s="13" t="str">
        <f>IFERROR(IF(AND(G196="Male",B196="Einliðaleikur"),INDEX(Einl.kk!$A$3:$F$1041,MATCH(Skráningarblað!F196,Einl.kk!$D$3:$D$1041,0),6),IF(AND(G196="Male",B196="Tvíliðaleikur"),INDEX(Tvíl.kk!$A$3:$F$1054,MATCH(Skráningarblað!F196,Tvíl.kk!$D$3:$D$1054,0),6),IF(AND(G196="Male",B196="Tvenndarleikur"),INDEX(Tvennd.kk!$A$3:$F$1025,MATCH(Skráningarblað!F196,Tvennd.kk!$D$3:$D$1025,0),6),IF(AND(G196="Female",B196="Einliðaleikur"),INDEX(Einl.kvk!$A$3:$F$1004,MATCH(Skráningarblað!F196,Einl.kvk!$D$3:$D$1004,0),6),IF(AND(G196="Female",B196="Tvíliðaleikur"),INDEX(Tvíl.kvk!$A$3:$F$1008,MATCH(Skráningarblað!F196,Tvíl.kvk!$D$3:$D$1008,0),6),IF(AND(G196="Female",B196="Tvenndarleikur"),INDEX(Tvennd.kvk!$A$3:$F$1009,MATCH(Skráningarblað!F196,Tvennd.kvk!$D$3:$D$1009,0),6),"")))))),0)</f>
        <v/>
      </c>
      <c r="O196" s="13" t="str">
        <f>IFERROR(IF(F196="","",IF(AND(NOT(B196="Einliðaleikur"),D196=""),"Partner Wanted",INDEX(Leikmannaskrá!$A$2:$D$1171,MATCH(D196,Leikmannaskrá!$A$2:$A$1175,0),2))),"")</f>
        <v/>
      </c>
      <c r="P196" s="13" t="str">
        <f>IFERROR(INDEX(Leikmannaskrá!$A$2:$D$1171,MATCH(D196,Leikmannaskrá!$A$2:$A$1175,0),4),"")</f>
        <v/>
      </c>
      <c r="Q196" s="13" t="str">
        <f>IFERROR(IF(AND(P196="Male",B196="Einliðaleikur"),INDEX(Einl.kk!$A$3:$F$1041,MATCH(Skráningarblað!O196,Einl.kk!$D$3:$D$1041,0),2),IF(AND(P196="Male",B196="Tvíliðaleikur"),INDEX(Tvíl.kk!$A$3:$F$1054,MATCH(Skráningarblað!O196,Tvíl.kk!$D$3:$D$1054,0),2),IF(AND(P196="Male",B196="Tvenndarleikur"),INDEX(Tvennd.kk!$A$3:$F$1025,MATCH(Skráningarblað!O196,Tvennd.kk!$D$3:$D$1025,0),2),IF(AND(P196="Female",B196="Einliðaleikur"),INDEX(Einl.kvk!$A$3:$F$1004,MATCH(Skráningarblað!O196,Einl.kvk!$D$3:$D$1004,0),2),IF(AND(P196="Female",B196="Tvíliðaleikur"),INDEX(Tvíl.kvk!$A$3:$F$1008,MATCH(Skráningarblað!O196,Tvíl.kvk!$D$3:$D$1008,0),2),IF(AND(P196="Female",B196="Tvenndarleikur"),INDEX(Tvennd.kvk!$A$3:$F$1009,MATCH(Skráningarblað!O196,Tvennd.kvk!$D$3:$D$1009,0),2),"")))))),"2. Deild")</f>
        <v/>
      </c>
      <c r="R196" s="13" t="str">
        <f t="shared" si="22"/>
        <v/>
      </c>
      <c r="S196" s="13" t="str">
        <f>IFERROR(IF(AND(P196="Male",B196="Einliðaleikur"),INDEX(Einl.kk!$A$3:$F$1041,MATCH(Skráningarblað!O196,Einl.kk!$D$3:$D$1041,0),6),IF(AND(P196="Male",B196="Tvíliðaleikur"),INDEX(Tvíl.kk!$A$3:$F$1054,MATCH(Skráningarblað!O196,Tvíl.kk!$D$3:$D$1054,0),6),IF(AND(P196="Male",B196="Tvenndarleikur"),INDEX(Tvennd.kk!$A$3:$F$1025,MATCH(Skráningarblað!O196,Tvennd.kk!$D$3:$D$1025,0),6),IF(AND(P196="Female",B196="Einliðaleikur"),INDEX(Einl.kvk!$A$3:$F$1004,MATCH(Skráningarblað!O196,Einl.kvk!$D$3:$D$1004,0),6),IF(AND(P196="Female",B196="Tvíliðaleikur"),INDEX(Tvíl.kvk!$A$3:$F$1008,MATCH(Skráningarblað!O196,Tvíl.kvk!$D$3:$D$1008,0),6),IF(AND(P196="Female",B196="Tvenndarleikur"),INDEX(Tvennd.kvk!$A$3:$F$1009,MATCH(Skráningarblað!O196,Tvennd.kvk!$D$3:$D$1009,0),6),"")))))),0)</f>
        <v/>
      </c>
      <c r="T196" s="13" t="str">
        <f>IFERROR(INDEX(Leikmannaskrá!$A$2:$E$612,MATCH(A196,Leikmannaskrá!$A$2:$A$612,0),5),"")</f>
        <v/>
      </c>
      <c r="U196" s="29" t="str">
        <f t="shared" si="23"/>
        <v/>
      </c>
    </row>
    <row r="197" spans="1:21" x14ac:dyDescent="0.35">
      <c r="A197" s="28"/>
      <c r="B197" s="28"/>
      <c r="C197" s="28"/>
      <c r="D197" s="28"/>
      <c r="E197" s="28"/>
      <c r="F197" s="13" t="str">
        <f>IFERROR(INDEX(Leikmannaskrá!$A$2:$D$1171,MATCH(A197,Leikmannaskrá!$A$2:$A$1175,0),2),"")</f>
        <v/>
      </c>
      <c r="G197" s="13" t="str">
        <f>IFERROR(INDEX(Leikmannaskrá!$A$2:$D$1171,MATCH(A197,Leikmannaskrá!$A$2:$A$1175,0),4),"")</f>
        <v/>
      </c>
      <c r="H197" s="13" t="str">
        <f>IFERROR(INDEX(Leikmannaskrá!$A$2:$D$1171,MATCH(A197,Leikmannaskrá!$A$2:$A$1175,0),3),"")</f>
        <v/>
      </c>
      <c r="I197" s="13" t="str">
        <f>IFERROR(IF(AND(G197="Male",B197="Einliðaleikur"),INDEX(Einl.kk!$A$3:$F$1041,MATCH(Skráningarblað!F197,Einl.kk!$D$3:$D$1041,0),2),IF(AND(G197="Male",B197="Tvíliðaleikur"),INDEX(Tvíl.kk!$A$3:$F$1054,MATCH(Skráningarblað!F197,Tvíl.kk!$D$3:$D$1054,0),2),IF(AND(G197="Male",B197="Tvenndarleikur"),INDEX(Tvennd.kk!$A$3:$F$1025,MATCH(Skráningarblað!F197,Tvennd.kk!$D$3:$D$1025,0),2),IF(AND(G197="Female",B197="Einliðaleikur"),INDEX(Einl.kvk!$A$3:$F$1004,MATCH(Skráningarblað!F197,Einl.kvk!$D$3:$D$1004,0),2),IF(AND(G197="Female",B197="Tvíliðaleikur"),INDEX(Tvíl.kvk!$A$3:$F$1008,MATCH(Skráningarblað!F197,Tvíl.kvk!$D$3:$D$1008,0),2),IF(AND(G197="Female",B197="Tvenndarleikur"),INDEX(Tvennd.kvk!$A$3:$F$1009,MATCH(Skráningarblað!F197,Tvennd.kvk!$D$3:$D$1009,0),2),"")))))),"2. Deild")</f>
        <v/>
      </c>
      <c r="J197" s="13" t="str">
        <f t="shared" si="18"/>
        <v/>
      </c>
      <c r="K197" s="13" t="str">
        <f t="shared" si="19"/>
        <v/>
      </c>
      <c r="L197" s="13">
        <f t="shared" si="20"/>
        <v>0</v>
      </c>
      <c r="M197" s="13" t="str">
        <f t="shared" si="21"/>
        <v xml:space="preserve"> -  </v>
      </c>
      <c r="N197" s="13" t="str">
        <f>IFERROR(IF(AND(G197="Male",B197="Einliðaleikur"),INDEX(Einl.kk!$A$3:$F$1041,MATCH(Skráningarblað!F197,Einl.kk!$D$3:$D$1041,0),6),IF(AND(G197="Male",B197="Tvíliðaleikur"),INDEX(Tvíl.kk!$A$3:$F$1054,MATCH(Skráningarblað!F197,Tvíl.kk!$D$3:$D$1054,0),6),IF(AND(G197="Male",B197="Tvenndarleikur"),INDEX(Tvennd.kk!$A$3:$F$1025,MATCH(Skráningarblað!F197,Tvennd.kk!$D$3:$D$1025,0),6),IF(AND(G197="Female",B197="Einliðaleikur"),INDEX(Einl.kvk!$A$3:$F$1004,MATCH(Skráningarblað!F197,Einl.kvk!$D$3:$D$1004,0),6),IF(AND(G197="Female",B197="Tvíliðaleikur"),INDEX(Tvíl.kvk!$A$3:$F$1008,MATCH(Skráningarblað!F197,Tvíl.kvk!$D$3:$D$1008,0),6),IF(AND(G197="Female",B197="Tvenndarleikur"),INDEX(Tvennd.kvk!$A$3:$F$1009,MATCH(Skráningarblað!F197,Tvennd.kvk!$D$3:$D$1009,0),6),"")))))),0)</f>
        <v/>
      </c>
      <c r="O197" s="13" t="str">
        <f>IFERROR(IF(F197="","",IF(AND(NOT(B197="Einliðaleikur"),D197=""),"Partner Wanted",INDEX(Leikmannaskrá!$A$2:$D$1171,MATCH(D197,Leikmannaskrá!$A$2:$A$1175,0),2))),"")</f>
        <v/>
      </c>
      <c r="P197" s="13" t="str">
        <f>IFERROR(INDEX(Leikmannaskrá!$A$2:$D$1171,MATCH(D197,Leikmannaskrá!$A$2:$A$1175,0),4),"")</f>
        <v/>
      </c>
      <c r="Q197" s="13" t="str">
        <f>IFERROR(IF(AND(P197="Male",B197="Einliðaleikur"),INDEX(Einl.kk!$A$3:$F$1041,MATCH(Skráningarblað!O197,Einl.kk!$D$3:$D$1041,0),2),IF(AND(P197="Male",B197="Tvíliðaleikur"),INDEX(Tvíl.kk!$A$3:$F$1054,MATCH(Skráningarblað!O197,Tvíl.kk!$D$3:$D$1054,0),2),IF(AND(P197="Male",B197="Tvenndarleikur"),INDEX(Tvennd.kk!$A$3:$F$1025,MATCH(Skráningarblað!O197,Tvennd.kk!$D$3:$D$1025,0),2),IF(AND(P197="Female",B197="Einliðaleikur"),INDEX(Einl.kvk!$A$3:$F$1004,MATCH(Skráningarblað!O197,Einl.kvk!$D$3:$D$1004,0),2),IF(AND(P197="Female",B197="Tvíliðaleikur"),INDEX(Tvíl.kvk!$A$3:$F$1008,MATCH(Skráningarblað!O197,Tvíl.kvk!$D$3:$D$1008,0),2),IF(AND(P197="Female",B197="Tvenndarleikur"),INDEX(Tvennd.kvk!$A$3:$F$1009,MATCH(Skráningarblað!O197,Tvennd.kvk!$D$3:$D$1009,0),2),"")))))),"2. Deild")</f>
        <v/>
      </c>
      <c r="R197" s="13" t="str">
        <f t="shared" si="22"/>
        <v/>
      </c>
      <c r="S197" s="13" t="str">
        <f>IFERROR(IF(AND(P197="Male",B197="Einliðaleikur"),INDEX(Einl.kk!$A$3:$F$1041,MATCH(Skráningarblað!O197,Einl.kk!$D$3:$D$1041,0),6),IF(AND(P197="Male",B197="Tvíliðaleikur"),INDEX(Tvíl.kk!$A$3:$F$1054,MATCH(Skráningarblað!O197,Tvíl.kk!$D$3:$D$1054,0),6),IF(AND(P197="Male",B197="Tvenndarleikur"),INDEX(Tvennd.kk!$A$3:$F$1025,MATCH(Skráningarblað!O197,Tvennd.kk!$D$3:$D$1025,0),6),IF(AND(P197="Female",B197="Einliðaleikur"),INDEX(Einl.kvk!$A$3:$F$1004,MATCH(Skráningarblað!O197,Einl.kvk!$D$3:$D$1004,0),6),IF(AND(P197="Female",B197="Tvíliðaleikur"),INDEX(Tvíl.kvk!$A$3:$F$1008,MATCH(Skráningarblað!O197,Tvíl.kvk!$D$3:$D$1008,0),6),IF(AND(P197="Female",B197="Tvenndarleikur"),INDEX(Tvennd.kvk!$A$3:$F$1009,MATCH(Skráningarblað!O197,Tvennd.kvk!$D$3:$D$1009,0),6),"")))))),0)</f>
        <v/>
      </c>
      <c r="T197" s="13" t="str">
        <f>IFERROR(INDEX(Leikmannaskrá!$A$2:$E$612,MATCH(A197,Leikmannaskrá!$A$2:$A$612,0),5),"")</f>
        <v/>
      </c>
      <c r="U197" s="29" t="str">
        <f t="shared" si="23"/>
        <v/>
      </c>
    </row>
    <row r="198" spans="1:21" x14ac:dyDescent="0.35">
      <c r="A198" s="28"/>
      <c r="B198" s="28"/>
      <c r="C198" s="28"/>
      <c r="D198" s="28"/>
      <c r="E198" s="28"/>
      <c r="F198" s="13" t="str">
        <f>IFERROR(INDEX(Leikmannaskrá!$A$2:$D$1171,MATCH(A198,Leikmannaskrá!$A$2:$A$1175,0),2),"")</f>
        <v/>
      </c>
      <c r="G198" s="13" t="str">
        <f>IFERROR(INDEX(Leikmannaskrá!$A$2:$D$1171,MATCH(A198,Leikmannaskrá!$A$2:$A$1175,0),4),"")</f>
        <v/>
      </c>
      <c r="H198" s="13" t="str">
        <f>IFERROR(INDEX(Leikmannaskrá!$A$2:$D$1171,MATCH(A198,Leikmannaskrá!$A$2:$A$1175,0),3),"")</f>
        <v/>
      </c>
      <c r="I198" s="13" t="str">
        <f>IFERROR(IF(AND(G198="Male",B198="Einliðaleikur"),INDEX(Einl.kk!$A$3:$F$1041,MATCH(Skráningarblað!F198,Einl.kk!$D$3:$D$1041,0),2),IF(AND(G198="Male",B198="Tvíliðaleikur"),INDEX(Tvíl.kk!$A$3:$F$1054,MATCH(Skráningarblað!F198,Tvíl.kk!$D$3:$D$1054,0),2),IF(AND(G198="Male",B198="Tvenndarleikur"),INDEX(Tvennd.kk!$A$3:$F$1025,MATCH(Skráningarblað!F198,Tvennd.kk!$D$3:$D$1025,0),2),IF(AND(G198="Female",B198="Einliðaleikur"),INDEX(Einl.kvk!$A$3:$F$1004,MATCH(Skráningarblað!F198,Einl.kvk!$D$3:$D$1004,0),2),IF(AND(G198="Female",B198="Tvíliðaleikur"),INDEX(Tvíl.kvk!$A$3:$F$1008,MATCH(Skráningarblað!F198,Tvíl.kvk!$D$3:$D$1008,0),2),IF(AND(G198="Female",B198="Tvenndarleikur"),INDEX(Tvennd.kvk!$A$3:$F$1009,MATCH(Skráningarblað!F198,Tvennd.kvk!$D$3:$D$1009,0),2),"")))))),"2. Deild")</f>
        <v/>
      </c>
      <c r="J198" s="13" t="str">
        <f t="shared" si="18"/>
        <v/>
      </c>
      <c r="K198" s="13" t="str">
        <f t="shared" si="19"/>
        <v/>
      </c>
      <c r="L198" s="13">
        <f t="shared" si="20"/>
        <v>0</v>
      </c>
      <c r="M198" s="13" t="str">
        <f t="shared" si="21"/>
        <v xml:space="preserve"> -  </v>
      </c>
      <c r="N198" s="13" t="str">
        <f>IFERROR(IF(AND(G198="Male",B198="Einliðaleikur"),INDEX(Einl.kk!$A$3:$F$1041,MATCH(Skráningarblað!F198,Einl.kk!$D$3:$D$1041,0),6),IF(AND(G198="Male",B198="Tvíliðaleikur"),INDEX(Tvíl.kk!$A$3:$F$1054,MATCH(Skráningarblað!F198,Tvíl.kk!$D$3:$D$1054,0),6),IF(AND(G198="Male",B198="Tvenndarleikur"),INDEX(Tvennd.kk!$A$3:$F$1025,MATCH(Skráningarblað!F198,Tvennd.kk!$D$3:$D$1025,0),6),IF(AND(G198="Female",B198="Einliðaleikur"),INDEX(Einl.kvk!$A$3:$F$1004,MATCH(Skráningarblað!F198,Einl.kvk!$D$3:$D$1004,0),6),IF(AND(G198="Female",B198="Tvíliðaleikur"),INDEX(Tvíl.kvk!$A$3:$F$1008,MATCH(Skráningarblað!F198,Tvíl.kvk!$D$3:$D$1008,0),6),IF(AND(G198="Female",B198="Tvenndarleikur"),INDEX(Tvennd.kvk!$A$3:$F$1009,MATCH(Skráningarblað!F198,Tvennd.kvk!$D$3:$D$1009,0),6),"")))))),0)</f>
        <v/>
      </c>
      <c r="O198" s="13" t="str">
        <f>IFERROR(IF(F198="","",IF(AND(NOT(B198="Einliðaleikur"),D198=""),"Partner Wanted",INDEX(Leikmannaskrá!$A$2:$D$1171,MATCH(D198,Leikmannaskrá!$A$2:$A$1175,0),2))),"")</f>
        <v/>
      </c>
      <c r="P198" s="13" t="str">
        <f>IFERROR(INDEX(Leikmannaskrá!$A$2:$D$1171,MATCH(D198,Leikmannaskrá!$A$2:$A$1175,0),4),"")</f>
        <v/>
      </c>
      <c r="Q198" s="13" t="str">
        <f>IFERROR(IF(AND(P198="Male",B198="Einliðaleikur"),INDEX(Einl.kk!$A$3:$F$1041,MATCH(Skráningarblað!O198,Einl.kk!$D$3:$D$1041,0),2),IF(AND(P198="Male",B198="Tvíliðaleikur"),INDEX(Tvíl.kk!$A$3:$F$1054,MATCH(Skráningarblað!O198,Tvíl.kk!$D$3:$D$1054,0),2),IF(AND(P198="Male",B198="Tvenndarleikur"),INDEX(Tvennd.kk!$A$3:$F$1025,MATCH(Skráningarblað!O198,Tvennd.kk!$D$3:$D$1025,0),2),IF(AND(P198="Female",B198="Einliðaleikur"),INDEX(Einl.kvk!$A$3:$F$1004,MATCH(Skráningarblað!O198,Einl.kvk!$D$3:$D$1004,0),2),IF(AND(P198="Female",B198="Tvíliðaleikur"),INDEX(Tvíl.kvk!$A$3:$F$1008,MATCH(Skráningarblað!O198,Tvíl.kvk!$D$3:$D$1008,0),2),IF(AND(P198="Female",B198="Tvenndarleikur"),INDEX(Tvennd.kvk!$A$3:$F$1009,MATCH(Skráningarblað!O198,Tvennd.kvk!$D$3:$D$1009,0),2),"")))))),"2. Deild")</f>
        <v/>
      </c>
      <c r="R198" s="13" t="str">
        <f t="shared" si="22"/>
        <v/>
      </c>
      <c r="S198" s="13" t="str">
        <f>IFERROR(IF(AND(P198="Male",B198="Einliðaleikur"),INDEX(Einl.kk!$A$3:$F$1041,MATCH(Skráningarblað!O198,Einl.kk!$D$3:$D$1041,0),6),IF(AND(P198="Male",B198="Tvíliðaleikur"),INDEX(Tvíl.kk!$A$3:$F$1054,MATCH(Skráningarblað!O198,Tvíl.kk!$D$3:$D$1054,0),6),IF(AND(P198="Male",B198="Tvenndarleikur"),INDEX(Tvennd.kk!$A$3:$F$1025,MATCH(Skráningarblað!O198,Tvennd.kk!$D$3:$D$1025,0),6),IF(AND(P198="Female",B198="Einliðaleikur"),INDEX(Einl.kvk!$A$3:$F$1004,MATCH(Skráningarblað!O198,Einl.kvk!$D$3:$D$1004,0),6),IF(AND(P198="Female",B198="Tvíliðaleikur"),INDEX(Tvíl.kvk!$A$3:$F$1008,MATCH(Skráningarblað!O198,Tvíl.kvk!$D$3:$D$1008,0),6),IF(AND(P198="Female",B198="Tvenndarleikur"),INDEX(Tvennd.kvk!$A$3:$F$1009,MATCH(Skráningarblað!O198,Tvennd.kvk!$D$3:$D$1009,0),6),"")))))),0)</f>
        <v/>
      </c>
      <c r="T198" s="13" t="str">
        <f>IFERROR(INDEX(Leikmannaskrá!$A$2:$E$612,MATCH(A198,Leikmannaskrá!$A$2:$A$612,0),5),"")</f>
        <v/>
      </c>
      <c r="U198" s="29" t="str">
        <f t="shared" si="23"/>
        <v/>
      </c>
    </row>
    <row r="199" spans="1:21" x14ac:dyDescent="0.35">
      <c r="A199" s="28"/>
      <c r="B199" s="28"/>
      <c r="C199" s="28"/>
      <c r="D199" s="28"/>
      <c r="E199" s="28"/>
      <c r="F199" s="13" t="str">
        <f>IFERROR(INDEX(Leikmannaskrá!$A$2:$D$1171,MATCH(A199,Leikmannaskrá!$A$2:$A$1175,0),2),"")</f>
        <v/>
      </c>
      <c r="G199" s="13" t="str">
        <f>IFERROR(INDEX(Leikmannaskrá!$A$2:$D$1171,MATCH(A199,Leikmannaskrá!$A$2:$A$1175,0),4),"")</f>
        <v/>
      </c>
      <c r="H199" s="13" t="str">
        <f>IFERROR(INDEX(Leikmannaskrá!$A$2:$D$1171,MATCH(A199,Leikmannaskrá!$A$2:$A$1175,0),3),"")</f>
        <v/>
      </c>
      <c r="I199" s="13" t="str">
        <f>IFERROR(IF(AND(G199="Male",B199="Einliðaleikur"),INDEX(Einl.kk!$A$3:$F$1041,MATCH(Skráningarblað!F199,Einl.kk!$D$3:$D$1041,0),2),IF(AND(G199="Male",B199="Tvíliðaleikur"),INDEX(Tvíl.kk!$A$3:$F$1054,MATCH(Skráningarblað!F199,Tvíl.kk!$D$3:$D$1054,0),2),IF(AND(G199="Male",B199="Tvenndarleikur"),INDEX(Tvennd.kk!$A$3:$F$1025,MATCH(Skráningarblað!F199,Tvennd.kk!$D$3:$D$1025,0),2),IF(AND(G199="Female",B199="Einliðaleikur"),INDEX(Einl.kvk!$A$3:$F$1004,MATCH(Skráningarblað!F199,Einl.kvk!$D$3:$D$1004,0),2),IF(AND(G199="Female",B199="Tvíliðaleikur"),INDEX(Tvíl.kvk!$A$3:$F$1008,MATCH(Skráningarblað!F199,Tvíl.kvk!$D$3:$D$1008,0),2),IF(AND(G199="Female",B199="Tvenndarleikur"),INDEX(Tvennd.kvk!$A$3:$F$1009,MATCH(Skráningarblað!F199,Tvennd.kvk!$D$3:$D$1009,0),2),"")))))),"2. Deild")</f>
        <v/>
      </c>
      <c r="J199" s="13" t="str">
        <f t="shared" si="18"/>
        <v/>
      </c>
      <c r="K199" s="13" t="str">
        <f t="shared" si="19"/>
        <v/>
      </c>
      <c r="L199" s="13">
        <f t="shared" si="20"/>
        <v>0</v>
      </c>
      <c r="M199" s="13" t="str">
        <f t="shared" si="21"/>
        <v xml:space="preserve"> -  </v>
      </c>
      <c r="N199" s="13" t="str">
        <f>IFERROR(IF(AND(G199="Male",B199="Einliðaleikur"),INDEX(Einl.kk!$A$3:$F$1041,MATCH(Skráningarblað!F199,Einl.kk!$D$3:$D$1041,0),6),IF(AND(G199="Male",B199="Tvíliðaleikur"),INDEX(Tvíl.kk!$A$3:$F$1054,MATCH(Skráningarblað!F199,Tvíl.kk!$D$3:$D$1054,0),6),IF(AND(G199="Male",B199="Tvenndarleikur"),INDEX(Tvennd.kk!$A$3:$F$1025,MATCH(Skráningarblað!F199,Tvennd.kk!$D$3:$D$1025,0),6),IF(AND(G199="Female",B199="Einliðaleikur"),INDEX(Einl.kvk!$A$3:$F$1004,MATCH(Skráningarblað!F199,Einl.kvk!$D$3:$D$1004,0),6),IF(AND(G199="Female",B199="Tvíliðaleikur"),INDEX(Tvíl.kvk!$A$3:$F$1008,MATCH(Skráningarblað!F199,Tvíl.kvk!$D$3:$D$1008,0),6),IF(AND(G199="Female",B199="Tvenndarleikur"),INDEX(Tvennd.kvk!$A$3:$F$1009,MATCH(Skráningarblað!F199,Tvennd.kvk!$D$3:$D$1009,0),6),"")))))),0)</f>
        <v/>
      </c>
      <c r="O199" s="13" t="str">
        <f>IFERROR(IF(F199="","",IF(AND(NOT(B199="Einliðaleikur"),D199=""),"Partner Wanted",INDEX(Leikmannaskrá!$A$2:$D$1171,MATCH(D199,Leikmannaskrá!$A$2:$A$1175,0),2))),"")</f>
        <v/>
      </c>
      <c r="P199" s="13" t="str">
        <f>IFERROR(INDEX(Leikmannaskrá!$A$2:$D$1171,MATCH(D199,Leikmannaskrá!$A$2:$A$1175,0),4),"")</f>
        <v/>
      </c>
      <c r="Q199" s="13" t="str">
        <f>IFERROR(IF(AND(P199="Male",B199="Einliðaleikur"),INDEX(Einl.kk!$A$3:$F$1041,MATCH(Skráningarblað!O199,Einl.kk!$D$3:$D$1041,0),2),IF(AND(P199="Male",B199="Tvíliðaleikur"),INDEX(Tvíl.kk!$A$3:$F$1054,MATCH(Skráningarblað!O199,Tvíl.kk!$D$3:$D$1054,0),2),IF(AND(P199="Male",B199="Tvenndarleikur"),INDEX(Tvennd.kk!$A$3:$F$1025,MATCH(Skráningarblað!O199,Tvennd.kk!$D$3:$D$1025,0),2),IF(AND(P199="Female",B199="Einliðaleikur"),INDEX(Einl.kvk!$A$3:$F$1004,MATCH(Skráningarblað!O199,Einl.kvk!$D$3:$D$1004,0),2),IF(AND(P199="Female",B199="Tvíliðaleikur"),INDEX(Tvíl.kvk!$A$3:$F$1008,MATCH(Skráningarblað!O199,Tvíl.kvk!$D$3:$D$1008,0),2),IF(AND(P199="Female",B199="Tvenndarleikur"),INDEX(Tvennd.kvk!$A$3:$F$1009,MATCH(Skráningarblað!O199,Tvennd.kvk!$D$3:$D$1009,0),2),"")))))),"2. Deild")</f>
        <v/>
      </c>
      <c r="R199" s="13" t="str">
        <f t="shared" si="22"/>
        <v/>
      </c>
      <c r="S199" s="13" t="str">
        <f>IFERROR(IF(AND(P199="Male",B199="Einliðaleikur"),INDEX(Einl.kk!$A$3:$F$1041,MATCH(Skráningarblað!O199,Einl.kk!$D$3:$D$1041,0),6),IF(AND(P199="Male",B199="Tvíliðaleikur"),INDEX(Tvíl.kk!$A$3:$F$1054,MATCH(Skráningarblað!O199,Tvíl.kk!$D$3:$D$1054,0),6),IF(AND(P199="Male",B199="Tvenndarleikur"),INDEX(Tvennd.kk!$A$3:$F$1025,MATCH(Skráningarblað!O199,Tvennd.kk!$D$3:$D$1025,0),6),IF(AND(P199="Female",B199="Einliðaleikur"),INDEX(Einl.kvk!$A$3:$F$1004,MATCH(Skráningarblað!O199,Einl.kvk!$D$3:$D$1004,0),6),IF(AND(P199="Female",B199="Tvíliðaleikur"),INDEX(Tvíl.kvk!$A$3:$F$1008,MATCH(Skráningarblað!O199,Tvíl.kvk!$D$3:$D$1008,0),6),IF(AND(P199="Female",B199="Tvenndarleikur"),INDEX(Tvennd.kvk!$A$3:$F$1009,MATCH(Skráningarblað!O199,Tvennd.kvk!$D$3:$D$1009,0),6),"")))))),0)</f>
        <v/>
      </c>
      <c r="T199" s="13" t="str">
        <f>IFERROR(INDEX(Leikmannaskrá!$A$2:$E$612,MATCH(A199,Leikmannaskrá!$A$2:$A$612,0),5),"")</f>
        <v/>
      </c>
      <c r="U199" s="29" t="str">
        <f t="shared" si="23"/>
        <v/>
      </c>
    </row>
    <row r="200" spans="1:21" x14ac:dyDescent="0.35">
      <c r="A200" s="28"/>
      <c r="B200" s="28"/>
      <c r="C200" s="28"/>
      <c r="D200" s="28"/>
      <c r="E200" s="28"/>
      <c r="F200" s="13" t="str">
        <f>IFERROR(INDEX(Leikmannaskrá!$A$2:$D$1171,MATCH(A200,Leikmannaskrá!$A$2:$A$1175,0),2),"")</f>
        <v/>
      </c>
      <c r="G200" s="13" t="str">
        <f>IFERROR(INDEX(Leikmannaskrá!$A$2:$D$1171,MATCH(A200,Leikmannaskrá!$A$2:$A$1175,0),4),"")</f>
        <v/>
      </c>
      <c r="H200" s="13" t="str">
        <f>IFERROR(INDEX(Leikmannaskrá!$A$2:$D$1171,MATCH(A200,Leikmannaskrá!$A$2:$A$1175,0),3),"")</f>
        <v/>
      </c>
      <c r="I200" s="13" t="str">
        <f>IFERROR(IF(AND(G200="Male",B200="Einliðaleikur"),INDEX(Einl.kk!$A$3:$F$1041,MATCH(Skráningarblað!F200,Einl.kk!$D$3:$D$1041,0),2),IF(AND(G200="Male",B200="Tvíliðaleikur"),INDEX(Tvíl.kk!$A$3:$F$1054,MATCH(Skráningarblað!F200,Tvíl.kk!$D$3:$D$1054,0),2),IF(AND(G200="Male",B200="Tvenndarleikur"),INDEX(Tvennd.kk!$A$3:$F$1025,MATCH(Skráningarblað!F200,Tvennd.kk!$D$3:$D$1025,0),2),IF(AND(G200="Female",B200="Einliðaleikur"),INDEX(Einl.kvk!$A$3:$F$1004,MATCH(Skráningarblað!F200,Einl.kvk!$D$3:$D$1004,0),2),IF(AND(G200="Female",B200="Tvíliðaleikur"),INDEX(Tvíl.kvk!$A$3:$F$1008,MATCH(Skráningarblað!F200,Tvíl.kvk!$D$3:$D$1008,0),2),IF(AND(G200="Female",B200="Tvenndarleikur"),INDEX(Tvennd.kvk!$A$3:$F$1009,MATCH(Skráningarblað!F200,Tvennd.kvk!$D$3:$D$1009,0),2),"")))))),"2. Deild")</f>
        <v/>
      </c>
      <c r="J200" s="13" t="str">
        <f t="shared" si="18"/>
        <v/>
      </c>
      <c r="K200" s="13" t="str">
        <f t="shared" si="19"/>
        <v/>
      </c>
      <c r="L200" s="13">
        <f t="shared" si="20"/>
        <v>0</v>
      </c>
      <c r="M200" s="13" t="str">
        <f t="shared" si="21"/>
        <v xml:space="preserve"> -  </v>
      </c>
      <c r="N200" s="13" t="str">
        <f>IFERROR(IF(AND(G200="Male",B200="Einliðaleikur"),INDEX(Einl.kk!$A$3:$F$1041,MATCH(Skráningarblað!F200,Einl.kk!$D$3:$D$1041,0),6),IF(AND(G200="Male",B200="Tvíliðaleikur"),INDEX(Tvíl.kk!$A$3:$F$1054,MATCH(Skráningarblað!F200,Tvíl.kk!$D$3:$D$1054,0),6),IF(AND(G200="Male",B200="Tvenndarleikur"),INDEX(Tvennd.kk!$A$3:$F$1025,MATCH(Skráningarblað!F200,Tvennd.kk!$D$3:$D$1025,0),6),IF(AND(G200="Female",B200="Einliðaleikur"),INDEX(Einl.kvk!$A$3:$F$1004,MATCH(Skráningarblað!F200,Einl.kvk!$D$3:$D$1004,0),6),IF(AND(G200="Female",B200="Tvíliðaleikur"),INDEX(Tvíl.kvk!$A$3:$F$1008,MATCH(Skráningarblað!F200,Tvíl.kvk!$D$3:$D$1008,0),6),IF(AND(G200="Female",B200="Tvenndarleikur"),INDEX(Tvennd.kvk!$A$3:$F$1009,MATCH(Skráningarblað!F200,Tvennd.kvk!$D$3:$D$1009,0),6),"")))))),0)</f>
        <v/>
      </c>
      <c r="O200" s="13" t="str">
        <f>IFERROR(IF(F200="","",IF(AND(NOT(B200="Einliðaleikur"),D200=""),"Partner Wanted",INDEX(Leikmannaskrá!$A$2:$D$1171,MATCH(D200,Leikmannaskrá!$A$2:$A$1175,0),2))),"")</f>
        <v/>
      </c>
      <c r="P200" s="13" t="str">
        <f>IFERROR(INDEX(Leikmannaskrá!$A$2:$D$1171,MATCH(D200,Leikmannaskrá!$A$2:$A$1175,0),4),"")</f>
        <v/>
      </c>
      <c r="Q200" s="13" t="str">
        <f>IFERROR(IF(AND(P200="Male",B200="Einliðaleikur"),INDEX(Einl.kk!$A$3:$F$1041,MATCH(Skráningarblað!O200,Einl.kk!$D$3:$D$1041,0),2),IF(AND(P200="Male",B200="Tvíliðaleikur"),INDEX(Tvíl.kk!$A$3:$F$1054,MATCH(Skráningarblað!O200,Tvíl.kk!$D$3:$D$1054,0),2),IF(AND(P200="Male",B200="Tvenndarleikur"),INDEX(Tvennd.kk!$A$3:$F$1025,MATCH(Skráningarblað!O200,Tvennd.kk!$D$3:$D$1025,0),2),IF(AND(P200="Female",B200="Einliðaleikur"),INDEX(Einl.kvk!$A$3:$F$1004,MATCH(Skráningarblað!O200,Einl.kvk!$D$3:$D$1004,0),2),IF(AND(P200="Female",B200="Tvíliðaleikur"),INDEX(Tvíl.kvk!$A$3:$F$1008,MATCH(Skráningarblað!O200,Tvíl.kvk!$D$3:$D$1008,0),2),IF(AND(P200="Female",B200="Tvenndarleikur"),INDEX(Tvennd.kvk!$A$3:$F$1009,MATCH(Skráningarblað!O200,Tvennd.kvk!$D$3:$D$1009,0),2),"")))))),"2. Deild")</f>
        <v/>
      </c>
      <c r="R200" s="13" t="str">
        <f t="shared" si="22"/>
        <v/>
      </c>
      <c r="S200" s="13" t="str">
        <f>IFERROR(IF(AND(P200="Male",B200="Einliðaleikur"),INDEX(Einl.kk!$A$3:$F$1041,MATCH(Skráningarblað!O200,Einl.kk!$D$3:$D$1041,0),6),IF(AND(P200="Male",B200="Tvíliðaleikur"),INDEX(Tvíl.kk!$A$3:$F$1054,MATCH(Skráningarblað!O200,Tvíl.kk!$D$3:$D$1054,0),6),IF(AND(P200="Male",B200="Tvenndarleikur"),INDEX(Tvennd.kk!$A$3:$F$1025,MATCH(Skráningarblað!O200,Tvennd.kk!$D$3:$D$1025,0),6),IF(AND(P200="Female",B200="Einliðaleikur"),INDEX(Einl.kvk!$A$3:$F$1004,MATCH(Skráningarblað!O200,Einl.kvk!$D$3:$D$1004,0),6),IF(AND(P200="Female",B200="Tvíliðaleikur"),INDEX(Tvíl.kvk!$A$3:$F$1008,MATCH(Skráningarblað!O200,Tvíl.kvk!$D$3:$D$1008,0),6),IF(AND(P200="Female",B200="Tvenndarleikur"),INDEX(Tvennd.kvk!$A$3:$F$1009,MATCH(Skráningarblað!O200,Tvennd.kvk!$D$3:$D$1009,0),6),"")))))),0)</f>
        <v/>
      </c>
      <c r="T200" s="13" t="str">
        <f>IFERROR(INDEX(Leikmannaskrá!$A$2:$E$612,MATCH(A200,Leikmannaskrá!$A$2:$A$612,0),5),"")</f>
        <v/>
      </c>
      <c r="U200" s="29" t="str">
        <f t="shared" si="23"/>
        <v/>
      </c>
    </row>
    <row r="201" spans="1:21" x14ac:dyDescent="0.35">
      <c r="A201" s="28"/>
      <c r="B201" s="28"/>
      <c r="C201" s="28"/>
      <c r="D201" s="28"/>
      <c r="E201" s="28"/>
      <c r="F201" s="13" t="str">
        <f>IFERROR(INDEX(Leikmannaskrá!$A$2:$D$1171,MATCH(A201,Leikmannaskrá!$A$2:$A$1175,0),2),"")</f>
        <v/>
      </c>
      <c r="G201" s="13" t="str">
        <f>IFERROR(INDEX(Leikmannaskrá!$A$2:$D$1171,MATCH(A201,Leikmannaskrá!$A$2:$A$1175,0),4),"")</f>
        <v/>
      </c>
      <c r="H201" s="13" t="str">
        <f>IFERROR(INDEX(Leikmannaskrá!$A$2:$D$1171,MATCH(A201,Leikmannaskrá!$A$2:$A$1175,0),3),"")</f>
        <v/>
      </c>
      <c r="I201" s="13" t="str">
        <f>IFERROR(IF(AND(G201="Male",B201="Einliðaleikur"),INDEX(Einl.kk!$A$3:$F$1041,MATCH(Skráningarblað!F201,Einl.kk!$D$3:$D$1041,0),2),IF(AND(G201="Male",B201="Tvíliðaleikur"),INDEX(Tvíl.kk!$A$3:$F$1054,MATCH(Skráningarblað!F201,Tvíl.kk!$D$3:$D$1054,0),2),IF(AND(G201="Male",B201="Tvenndarleikur"),INDEX(Tvennd.kk!$A$3:$F$1025,MATCH(Skráningarblað!F201,Tvennd.kk!$D$3:$D$1025,0),2),IF(AND(G201="Female",B201="Einliðaleikur"),INDEX(Einl.kvk!$A$3:$F$1004,MATCH(Skráningarblað!F201,Einl.kvk!$D$3:$D$1004,0),2),IF(AND(G201="Female",B201="Tvíliðaleikur"),INDEX(Tvíl.kvk!$A$3:$F$1008,MATCH(Skráningarblað!F201,Tvíl.kvk!$D$3:$D$1008,0),2),IF(AND(G201="Female",B201="Tvenndarleikur"),INDEX(Tvennd.kvk!$A$3:$F$1009,MATCH(Skráningarblað!F201,Tvennd.kvk!$D$3:$D$1009,0),2),"")))))),"2. Deild")</f>
        <v/>
      </c>
      <c r="J201" s="13" t="str">
        <f t="shared" si="18"/>
        <v/>
      </c>
      <c r="K201" s="13" t="str">
        <f t="shared" si="19"/>
        <v/>
      </c>
      <c r="L201" s="13">
        <f t="shared" si="20"/>
        <v>0</v>
      </c>
      <c r="M201" s="13" t="str">
        <f t="shared" si="21"/>
        <v xml:space="preserve"> -  </v>
      </c>
      <c r="N201" s="13" t="str">
        <f>IFERROR(IF(AND(G201="Male",B201="Einliðaleikur"),INDEX(Einl.kk!$A$3:$F$1041,MATCH(Skráningarblað!F201,Einl.kk!$D$3:$D$1041,0),6),IF(AND(G201="Male",B201="Tvíliðaleikur"),INDEX(Tvíl.kk!$A$3:$F$1054,MATCH(Skráningarblað!F201,Tvíl.kk!$D$3:$D$1054,0),6),IF(AND(G201="Male",B201="Tvenndarleikur"),INDEX(Tvennd.kk!$A$3:$F$1025,MATCH(Skráningarblað!F201,Tvennd.kk!$D$3:$D$1025,0),6),IF(AND(G201="Female",B201="Einliðaleikur"),INDEX(Einl.kvk!$A$3:$F$1004,MATCH(Skráningarblað!F201,Einl.kvk!$D$3:$D$1004,0),6),IF(AND(G201="Female",B201="Tvíliðaleikur"),INDEX(Tvíl.kvk!$A$3:$F$1008,MATCH(Skráningarblað!F201,Tvíl.kvk!$D$3:$D$1008,0),6),IF(AND(G201="Female",B201="Tvenndarleikur"),INDEX(Tvennd.kvk!$A$3:$F$1009,MATCH(Skráningarblað!F201,Tvennd.kvk!$D$3:$D$1009,0),6),"")))))),0)</f>
        <v/>
      </c>
      <c r="O201" s="13" t="str">
        <f>IFERROR(IF(F201="","",IF(AND(NOT(B201="Einliðaleikur"),D201=""),"Partner Wanted",INDEX(Leikmannaskrá!$A$2:$D$1171,MATCH(D201,Leikmannaskrá!$A$2:$A$1175,0),2))),"")</f>
        <v/>
      </c>
      <c r="P201" s="13" t="str">
        <f>IFERROR(INDEX(Leikmannaskrá!$A$2:$D$1171,MATCH(D201,Leikmannaskrá!$A$2:$A$1175,0),4),"")</f>
        <v/>
      </c>
      <c r="Q201" s="13" t="str">
        <f>IFERROR(IF(AND(P201="Male",B201="Einliðaleikur"),INDEX(Einl.kk!$A$3:$F$1041,MATCH(Skráningarblað!O201,Einl.kk!$D$3:$D$1041,0),2),IF(AND(P201="Male",B201="Tvíliðaleikur"),INDEX(Tvíl.kk!$A$3:$F$1054,MATCH(Skráningarblað!O201,Tvíl.kk!$D$3:$D$1054,0),2),IF(AND(P201="Male",B201="Tvenndarleikur"),INDEX(Tvennd.kk!$A$3:$F$1025,MATCH(Skráningarblað!O201,Tvennd.kk!$D$3:$D$1025,0),2),IF(AND(P201="Female",B201="Einliðaleikur"),INDEX(Einl.kvk!$A$3:$F$1004,MATCH(Skráningarblað!O201,Einl.kvk!$D$3:$D$1004,0),2),IF(AND(P201="Female",B201="Tvíliðaleikur"),INDEX(Tvíl.kvk!$A$3:$F$1008,MATCH(Skráningarblað!O201,Tvíl.kvk!$D$3:$D$1008,0),2),IF(AND(P201="Female",B201="Tvenndarleikur"),INDEX(Tvennd.kvk!$A$3:$F$1009,MATCH(Skráningarblað!O201,Tvennd.kvk!$D$3:$D$1009,0),2),"")))))),"2. Deild")</f>
        <v/>
      </c>
      <c r="R201" s="13" t="str">
        <f t="shared" si="22"/>
        <v/>
      </c>
      <c r="S201" s="13" t="str">
        <f>IFERROR(IF(AND(P201="Male",B201="Einliðaleikur"),INDEX(Einl.kk!$A$3:$F$1041,MATCH(Skráningarblað!O201,Einl.kk!$D$3:$D$1041,0),6),IF(AND(P201="Male",B201="Tvíliðaleikur"),INDEX(Tvíl.kk!$A$3:$F$1054,MATCH(Skráningarblað!O201,Tvíl.kk!$D$3:$D$1054,0),6),IF(AND(P201="Male",B201="Tvenndarleikur"),INDEX(Tvennd.kk!$A$3:$F$1025,MATCH(Skráningarblað!O201,Tvennd.kk!$D$3:$D$1025,0),6),IF(AND(P201="Female",B201="Einliðaleikur"),INDEX(Einl.kvk!$A$3:$F$1004,MATCH(Skráningarblað!O201,Einl.kvk!$D$3:$D$1004,0),6),IF(AND(P201="Female",B201="Tvíliðaleikur"),INDEX(Tvíl.kvk!$A$3:$F$1008,MATCH(Skráningarblað!O201,Tvíl.kvk!$D$3:$D$1008,0),6),IF(AND(P201="Female",B201="Tvenndarleikur"),INDEX(Tvennd.kvk!$A$3:$F$1009,MATCH(Skráningarblað!O201,Tvennd.kvk!$D$3:$D$1009,0),6),"")))))),0)</f>
        <v/>
      </c>
      <c r="T201" s="13" t="str">
        <f>IFERROR(INDEX(Leikmannaskrá!$A$2:$E$612,MATCH(A201,Leikmannaskrá!$A$2:$A$612,0),5),"")</f>
        <v/>
      </c>
      <c r="U201" s="29" t="str">
        <f t="shared" si="23"/>
        <v/>
      </c>
    </row>
    <row r="202" spans="1:21" x14ac:dyDescent="0.35">
      <c r="A202" s="28"/>
      <c r="B202" s="28"/>
      <c r="C202" s="28"/>
      <c r="D202" s="28"/>
      <c r="E202" s="28"/>
      <c r="F202" s="13" t="str">
        <f>IFERROR(INDEX(Leikmannaskrá!$A$2:$D$1171,MATCH(A202,Leikmannaskrá!$A$2:$A$1175,0),2),"")</f>
        <v/>
      </c>
      <c r="G202" s="13" t="str">
        <f>IFERROR(INDEX(Leikmannaskrá!$A$2:$D$1171,MATCH(A202,Leikmannaskrá!$A$2:$A$1175,0),4),"")</f>
        <v/>
      </c>
      <c r="H202" s="13" t="str">
        <f>IFERROR(INDEX(Leikmannaskrá!$A$2:$D$1171,MATCH(A202,Leikmannaskrá!$A$2:$A$1175,0),3),"")</f>
        <v/>
      </c>
      <c r="I202" s="13" t="str">
        <f>IFERROR(IF(AND(G202="Male",B202="Einliðaleikur"),INDEX(Einl.kk!$A$3:$F$1041,MATCH(Skráningarblað!F202,Einl.kk!$D$3:$D$1041,0),2),IF(AND(G202="Male",B202="Tvíliðaleikur"),INDEX(Tvíl.kk!$A$3:$F$1054,MATCH(Skráningarblað!F202,Tvíl.kk!$D$3:$D$1054,0),2),IF(AND(G202="Male",B202="Tvenndarleikur"),INDEX(Tvennd.kk!$A$3:$F$1025,MATCH(Skráningarblað!F202,Tvennd.kk!$D$3:$D$1025,0),2),IF(AND(G202="Female",B202="Einliðaleikur"),INDEX(Einl.kvk!$A$3:$F$1004,MATCH(Skráningarblað!F202,Einl.kvk!$D$3:$D$1004,0),2),IF(AND(G202="Female",B202="Tvíliðaleikur"),INDEX(Tvíl.kvk!$A$3:$F$1008,MATCH(Skráningarblað!F202,Tvíl.kvk!$D$3:$D$1008,0),2),IF(AND(G202="Female",B202="Tvenndarleikur"),INDEX(Tvennd.kvk!$A$3:$F$1009,MATCH(Skráningarblað!F202,Tvennd.kvk!$D$3:$D$1009,0),2),"")))))),"2. Deild")</f>
        <v/>
      </c>
      <c r="J202" s="13" t="str">
        <f t="shared" si="18"/>
        <v/>
      </c>
      <c r="K202" s="13" t="str">
        <f t="shared" si="19"/>
        <v/>
      </c>
      <c r="L202" s="13">
        <f t="shared" si="20"/>
        <v>0</v>
      </c>
      <c r="M202" s="13" t="str">
        <f t="shared" si="21"/>
        <v xml:space="preserve"> -  </v>
      </c>
      <c r="N202" s="13" t="str">
        <f>IFERROR(IF(AND(G202="Male",B202="Einliðaleikur"),INDEX(Einl.kk!$A$3:$F$1041,MATCH(Skráningarblað!F202,Einl.kk!$D$3:$D$1041,0),6),IF(AND(G202="Male",B202="Tvíliðaleikur"),INDEX(Tvíl.kk!$A$3:$F$1054,MATCH(Skráningarblað!F202,Tvíl.kk!$D$3:$D$1054,0),6),IF(AND(G202="Male",B202="Tvenndarleikur"),INDEX(Tvennd.kk!$A$3:$F$1025,MATCH(Skráningarblað!F202,Tvennd.kk!$D$3:$D$1025,0),6),IF(AND(G202="Female",B202="Einliðaleikur"),INDEX(Einl.kvk!$A$3:$F$1004,MATCH(Skráningarblað!F202,Einl.kvk!$D$3:$D$1004,0),6),IF(AND(G202="Female",B202="Tvíliðaleikur"),INDEX(Tvíl.kvk!$A$3:$F$1008,MATCH(Skráningarblað!F202,Tvíl.kvk!$D$3:$D$1008,0),6),IF(AND(G202="Female",B202="Tvenndarleikur"),INDEX(Tvennd.kvk!$A$3:$F$1009,MATCH(Skráningarblað!F202,Tvennd.kvk!$D$3:$D$1009,0),6),"")))))),0)</f>
        <v/>
      </c>
      <c r="O202" s="13" t="str">
        <f>IFERROR(IF(F202="","",IF(AND(NOT(B202="Einliðaleikur"),D202=""),"Partner Wanted",INDEX(Leikmannaskrá!$A$2:$D$1171,MATCH(D202,Leikmannaskrá!$A$2:$A$1175,0),2))),"")</f>
        <v/>
      </c>
      <c r="P202" s="13" t="str">
        <f>IFERROR(INDEX(Leikmannaskrá!$A$2:$D$1171,MATCH(D202,Leikmannaskrá!$A$2:$A$1175,0),4),"")</f>
        <v/>
      </c>
      <c r="Q202" s="13" t="str">
        <f>IFERROR(IF(AND(P202="Male",B202="Einliðaleikur"),INDEX(Einl.kk!$A$3:$F$1041,MATCH(Skráningarblað!O202,Einl.kk!$D$3:$D$1041,0),2),IF(AND(P202="Male",B202="Tvíliðaleikur"),INDEX(Tvíl.kk!$A$3:$F$1054,MATCH(Skráningarblað!O202,Tvíl.kk!$D$3:$D$1054,0),2),IF(AND(P202="Male",B202="Tvenndarleikur"),INDEX(Tvennd.kk!$A$3:$F$1025,MATCH(Skráningarblað!O202,Tvennd.kk!$D$3:$D$1025,0),2),IF(AND(P202="Female",B202="Einliðaleikur"),INDEX(Einl.kvk!$A$3:$F$1004,MATCH(Skráningarblað!O202,Einl.kvk!$D$3:$D$1004,0),2),IF(AND(P202="Female",B202="Tvíliðaleikur"),INDEX(Tvíl.kvk!$A$3:$F$1008,MATCH(Skráningarblað!O202,Tvíl.kvk!$D$3:$D$1008,0),2),IF(AND(P202="Female",B202="Tvenndarleikur"),INDEX(Tvennd.kvk!$A$3:$F$1009,MATCH(Skráningarblað!O202,Tvennd.kvk!$D$3:$D$1009,0),2),"")))))),"2. Deild")</f>
        <v/>
      </c>
      <c r="R202" s="13" t="str">
        <f t="shared" si="22"/>
        <v/>
      </c>
      <c r="S202" s="13" t="str">
        <f>IFERROR(IF(AND(P202="Male",B202="Einliðaleikur"),INDEX(Einl.kk!$A$3:$F$1041,MATCH(Skráningarblað!O202,Einl.kk!$D$3:$D$1041,0),6),IF(AND(P202="Male",B202="Tvíliðaleikur"),INDEX(Tvíl.kk!$A$3:$F$1054,MATCH(Skráningarblað!O202,Tvíl.kk!$D$3:$D$1054,0),6),IF(AND(P202="Male",B202="Tvenndarleikur"),INDEX(Tvennd.kk!$A$3:$F$1025,MATCH(Skráningarblað!O202,Tvennd.kk!$D$3:$D$1025,0),6),IF(AND(P202="Female",B202="Einliðaleikur"),INDEX(Einl.kvk!$A$3:$F$1004,MATCH(Skráningarblað!O202,Einl.kvk!$D$3:$D$1004,0),6),IF(AND(P202="Female",B202="Tvíliðaleikur"),INDEX(Tvíl.kvk!$A$3:$F$1008,MATCH(Skráningarblað!O202,Tvíl.kvk!$D$3:$D$1008,0),6),IF(AND(P202="Female",B202="Tvenndarleikur"),INDEX(Tvennd.kvk!$A$3:$F$1009,MATCH(Skráningarblað!O202,Tvennd.kvk!$D$3:$D$1009,0),6),"")))))),0)</f>
        <v/>
      </c>
      <c r="T202" s="13" t="str">
        <f>IFERROR(INDEX(Leikmannaskrá!$A$2:$E$612,MATCH(A202,Leikmannaskrá!$A$2:$A$612,0),5),"")</f>
        <v/>
      </c>
      <c r="U202" s="29" t="str">
        <f t="shared" si="23"/>
        <v/>
      </c>
    </row>
    <row r="203" spans="1:21" x14ac:dyDescent="0.35">
      <c r="A203" s="28"/>
      <c r="B203" s="28"/>
      <c r="C203" s="28"/>
      <c r="D203" s="28"/>
      <c r="E203" s="28"/>
      <c r="F203" s="13" t="str">
        <f>IFERROR(INDEX(Leikmannaskrá!$A$2:$D$1171,MATCH(A203,Leikmannaskrá!$A$2:$A$1175,0),2),"")</f>
        <v/>
      </c>
      <c r="G203" s="13" t="str">
        <f>IFERROR(INDEX(Leikmannaskrá!$A$2:$D$1171,MATCH(A203,Leikmannaskrá!$A$2:$A$1175,0),4),"")</f>
        <v/>
      </c>
      <c r="H203" s="13" t="str">
        <f>IFERROR(INDEX(Leikmannaskrá!$A$2:$D$1171,MATCH(A203,Leikmannaskrá!$A$2:$A$1175,0),3),"")</f>
        <v/>
      </c>
      <c r="I203" s="13" t="str">
        <f>IFERROR(IF(AND(G203="Male",B203="Einliðaleikur"),INDEX(Einl.kk!$A$3:$F$1041,MATCH(Skráningarblað!F203,Einl.kk!$D$3:$D$1041,0),2),IF(AND(G203="Male",B203="Tvíliðaleikur"),INDEX(Tvíl.kk!$A$3:$F$1054,MATCH(Skráningarblað!F203,Tvíl.kk!$D$3:$D$1054,0),2),IF(AND(G203="Male",B203="Tvenndarleikur"),INDEX(Tvennd.kk!$A$3:$F$1025,MATCH(Skráningarblað!F203,Tvennd.kk!$D$3:$D$1025,0),2),IF(AND(G203="Female",B203="Einliðaleikur"),INDEX(Einl.kvk!$A$3:$F$1004,MATCH(Skráningarblað!F203,Einl.kvk!$D$3:$D$1004,0),2),IF(AND(G203="Female",B203="Tvíliðaleikur"),INDEX(Tvíl.kvk!$A$3:$F$1008,MATCH(Skráningarblað!F203,Tvíl.kvk!$D$3:$D$1008,0),2),IF(AND(G203="Female",B203="Tvenndarleikur"),INDEX(Tvennd.kvk!$A$3:$F$1009,MATCH(Skráningarblað!F203,Tvennd.kvk!$D$3:$D$1009,0),2),"")))))),"2. Deild")</f>
        <v/>
      </c>
      <c r="J203" s="13" t="str">
        <f t="shared" si="18"/>
        <v/>
      </c>
      <c r="K203" s="13" t="str">
        <f t="shared" si="19"/>
        <v/>
      </c>
      <c r="L203" s="13">
        <f t="shared" si="20"/>
        <v>0</v>
      </c>
      <c r="M203" s="13" t="str">
        <f t="shared" si="21"/>
        <v xml:space="preserve"> -  </v>
      </c>
      <c r="N203" s="13" t="str">
        <f>IFERROR(IF(AND(G203="Male",B203="Einliðaleikur"),INDEX(Einl.kk!$A$3:$F$1041,MATCH(Skráningarblað!F203,Einl.kk!$D$3:$D$1041,0),6),IF(AND(G203="Male",B203="Tvíliðaleikur"),INDEX(Tvíl.kk!$A$3:$F$1054,MATCH(Skráningarblað!F203,Tvíl.kk!$D$3:$D$1054,0),6),IF(AND(G203="Male",B203="Tvenndarleikur"),INDEX(Tvennd.kk!$A$3:$F$1025,MATCH(Skráningarblað!F203,Tvennd.kk!$D$3:$D$1025,0),6),IF(AND(G203="Female",B203="Einliðaleikur"),INDEX(Einl.kvk!$A$3:$F$1004,MATCH(Skráningarblað!F203,Einl.kvk!$D$3:$D$1004,0),6),IF(AND(G203="Female",B203="Tvíliðaleikur"),INDEX(Tvíl.kvk!$A$3:$F$1008,MATCH(Skráningarblað!F203,Tvíl.kvk!$D$3:$D$1008,0),6),IF(AND(G203="Female",B203="Tvenndarleikur"),INDEX(Tvennd.kvk!$A$3:$F$1009,MATCH(Skráningarblað!F203,Tvennd.kvk!$D$3:$D$1009,0),6),"")))))),0)</f>
        <v/>
      </c>
      <c r="O203" s="13" t="str">
        <f>IFERROR(IF(F203="","",IF(AND(NOT(B203="Einliðaleikur"),D203=""),"Partner Wanted",INDEX(Leikmannaskrá!$A$2:$D$1171,MATCH(D203,Leikmannaskrá!$A$2:$A$1175,0),2))),"")</f>
        <v/>
      </c>
      <c r="P203" s="13" t="str">
        <f>IFERROR(INDEX(Leikmannaskrá!$A$2:$D$1171,MATCH(D203,Leikmannaskrá!$A$2:$A$1175,0),4),"")</f>
        <v/>
      </c>
      <c r="Q203" s="13" t="str">
        <f>IFERROR(IF(AND(P203="Male",B203="Einliðaleikur"),INDEX(Einl.kk!$A$3:$F$1041,MATCH(Skráningarblað!O203,Einl.kk!$D$3:$D$1041,0),2),IF(AND(P203="Male",B203="Tvíliðaleikur"),INDEX(Tvíl.kk!$A$3:$F$1054,MATCH(Skráningarblað!O203,Tvíl.kk!$D$3:$D$1054,0),2),IF(AND(P203="Male",B203="Tvenndarleikur"),INDEX(Tvennd.kk!$A$3:$F$1025,MATCH(Skráningarblað!O203,Tvennd.kk!$D$3:$D$1025,0),2),IF(AND(P203="Female",B203="Einliðaleikur"),INDEX(Einl.kvk!$A$3:$F$1004,MATCH(Skráningarblað!O203,Einl.kvk!$D$3:$D$1004,0),2),IF(AND(P203="Female",B203="Tvíliðaleikur"),INDEX(Tvíl.kvk!$A$3:$F$1008,MATCH(Skráningarblað!O203,Tvíl.kvk!$D$3:$D$1008,0),2),IF(AND(P203="Female",B203="Tvenndarleikur"),INDEX(Tvennd.kvk!$A$3:$F$1009,MATCH(Skráningarblað!O203,Tvennd.kvk!$D$3:$D$1009,0),2),"")))))),"2. Deild")</f>
        <v/>
      </c>
      <c r="R203" s="13" t="str">
        <f t="shared" si="22"/>
        <v/>
      </c>
      <c r="S203" s="13" t="str">
        <f>IFERROR(IF(AND(P203="Male",B203="Einliðaleikur"),INDEX(Einl.kk!$A$3:$F$1041,MATCH(Skráningarblað!O203,Einl.kk!$D$3:$D$1041,0),6),IF(AND(P203="Male",B203="Tvíliðaleikur"),INDEX(Tvíl.kk!$A$3:$F$1054,MATCH(Skráningarblað!O203,Tvíl.kk!$D$3:$D$1054,0),6),IF(AND(P203="Male",B203="Tvenndarleikur"),INDEX(Tvennd.kk!$A$3:$F$1025,MATCH(Skráningarblað!O203,Tvennd.kk!$D$3:$D$1025,0),6),IF(AND(P203="Female",B203="Einliðaleikur"),INDEX(Einl.kvk!$A$3:$F$1004,MATCH(Skráningarblað!O203,Einl.kvk!$D$3:$D$1004,0),6),IF(AND(P203="Female",B203="Tvíliðaleikur"),INDEX(Tvíl.kvk!$A$3:$F$1008,MATCH(Skráningarblað!O203,Tvíl.kvk!$D$3:$D$1008,0),6),IF(AND(P203="Female",B203="Tvenndarleikur"),INDEX(Tvennd.kvk!$A$3:$F$1009,MATCH(Skráningarblað!O203,Tvennd.kvk!$D$3:$D$1009,0),6),"")))))),0)</f>
        <v/>
      </c>
      <c r="T203" s="13" t="str">
        <f>IFERROR(INDEX(Leikmannaskrá!$A$2:$E$612,MATCH(A203,Leikmannaskrá!$A$2:$A$612,0),5),"")</f>
        <v/>
      </c>
      <c r="U203" s="29" t="str">
        <f t="shared" si="23"/>
        <v/>
      </c>
    </row>
    <row r="204" spans="1:21" x14ac:dyDescent="0.35">
      <c r="A204" s="28"/>
      <c r="B204" s="28"/>
      <c r="C204" s="28"/>
      <c r="D204" s="28"/>
      <c r="E204" s="28"/>
      <c r="F204" s="13" t="str">
        <f>IFERROR(INDEX(Leikmannaskrá!$A$2:$D$1171,MATCH(A204,Leikmannaskrá!$A$2:$A$1175,0),2),"")</f>
        <v/>
      </c>
      <c r="G204" s="13" t="str">
        <f>IFERROR(INDEX(Leikmannaskrá!$A$2:$D$1171,MATCH(A204,Leikmannaskrá!$A$2:$A$1175,0),4),"")</f>
        <v/>
      </c>
      <c r="H204" s="13" t="str">
        <f>IFERROR(INDEX(Leikmannaskrá!$A$2:$D$1171,MATCH(A204,Leikmannaskrá!$A$2:$A$1175,0),3),"")</f>
        <v/>
      </c>
      <c r="I204" s="13" t="str">
        <f>IFERROR(IF(AND(G204="Male",B204="Einliðaleikur"),INDEX(Einl.kk!$A$3:$F$1041,MATCH(Skráningarblað!F204,Einl.kk!$D$3:$D$1041,0),2),IF(AND(G204="Male",B204="Tvíliðaleikur"),INDEX(Tvíl.kk!$A$3:$F$1054,MATCH(Skráningarblað!F204,Tvíl.kk!$D$3:$D$1054,0),2),IF(AND(G204="Male",B204="Tvenndarleikur"),INDEX(Tvennd.kk!$A$3:$F$1025,MATCH(Skráningarblað!F204,Tvennd.kk!$D$3:$D$1025,0),2),IF(AND(G204="Female",B204="Einliðaleikur"),INDEX(Einl.kvk!$A$3:$F$1004,MATCH(Skráningarblað!F204,Einl.kvk!$D$3:$D$1004,0),2),IF(AND(G204="Female",B204="Tvíliðaleikur"),INDEX(Tvíl.kvk!$A$3:$F$1008,MATCH(Skráningarblað!F204,Tvíl.kvk!$D$3:$D$1008,0),2),IF(AND(G204="Female",B204="Tvenndarleikur"),INDEX(Tvennd.kvk!$A$3:$F$1009,MATCH(Skráningarblað!F204,Tvennd.kvk!$D$3:$D$1009,0),2),"")))))),"2. Deild")</f>
        <v/>
      </c>
      <c r="J204" s="13" t="str">
        <f t="shared" si="18"/>
        <v/>
      </c>
      <c r="K204" s="13" t="str">
        <f t="shared" si="19"/>
        <v/>
      </c>
      <c r="L204" s="13">
        <f t="shared" si="20"/>
        <v>0</v>
      </c>
      <c r="M204" s="13" t="str">
        <f t="shared" si="21"/>
        <v xml:space="preserve"> -  </v>
      </c>
      <c r="N204" s="13" t="str">
        <f>IFERROR(IF(AND(G204="Male",B204="Einliðaleikur"),INDEX(Einl.kk!$A$3:$F$1041,MATCH(Skráningarblað!F204,Einl.kk!$D$3:$D$1041,0),6),IF(AND(G204="Male",B204="Tvíliðaleikur"),INDEX(Tvíl.kk!$A$3:$F$1054,MATCH(Skráningarblað!F204,Tvíl.kk!$D$3:$D$1054,0),6),IF(AND(G204="Male",B204="Tvenndarleikur"),INDEX(Tvennd.kk!$A$3:$F$1025,MATCH(Skráningarblað!F204,Tvennd.kk!$D$3:$D$1025,0),6),IF(AND(G204="Female",B204="Einliðaleikur"),INDEX(Einl.kvk!$A$3:$F$1004,MATCH(Skráningarblað!F204,Einl.kvk!$D$3:$D$1004,0),6),IF(AND(G204="Female",B204="Tvíliðaleikur"),INDEX(Tvíl.kvk!$A$3:$F$1008,MATCH(Skráningarblað!F204,Tvíl.kvk!$D$3:$D$1008,0),6),IF(AND(G204="Female",B204="Tvenndarleikur"),INDEX(Tvennd.kvk!$A$3:$F$1009,MATCH(Skráningarblað!F204,Tvennd.kvk!$D$3:$D$1009,0),6),"")))))),0)</f>
        <v/>
      </c>
      <c r="O204" s="13" t="str">
        <f>IFERROR(IF(F204="","",IF(AND(NOT(B204="Einliðaleikur"),D204=""),"Partner Wanted",INDEX(Leikmannaskrá!$A$2:$D$1171,MATCH(D204,Leikmannaskrá!$A$2:$A$1175,0),2))),"")</f>
        <v/>
      </c>
      <c r="P204" s="13" t="str">
        <f>IFERROR(INDEX(Leikmannaskrá!$A$2:$D$1171,MATCH(D204,Leikmannaskrá!$A$2:$A$1175,0),4),"")</f>
        <v/>
      </c>
      <c r="Q204" s="13" t="str">
        <f>IFERROR(IF(AND(P204="Male",B204="Einliðaleikur"),INDEX(Einl.kk!$A$3:$F$1041,MATCH(Skráningarblað!O204,Einl.kk!$D$3:$D$1041,0),2),IF(AND(P204="Male",B204="Tvíliðaleikur"),INDEX(Tvíl.kk!$A$3:$F$1054,MATCH(Skráningarblað!O204,Tvíl.kk!$D$3:$D$1054,0),2),IF(AND(P204="Male",B204="Tvenndarleikur"),INDEX(Tvennd.kk!$A$3:$F$1025,MATCH(Skráningarblað!O204,Tvennd.kk!$D$3:$D$1025,0),2),IF(AND(P204="Female",B204="Einliðaleikur"),INDEX(Einl.kvk!$A$3:$F$1004,MATCH(Skráningarblað!O204,Einl.kvk!$D$3:$D$1004,0),2),IF(AND(P204="Female",B204="Tvíliðaleikur"),INDEX(Tvíl.kvk!$A$3:$F$1008,MATCH(Skráningarblað!O204,Tvíl.kvk!$D$3:$D$1008,0),2),IF(AND(P204="Female",B204="Tvenndarleikur"),INDEX(Tvennd.kvk!$A$3:$F$1009,MATCH(Skráningarblað!O204,Tvennd.kvk!$D$3:$D$1009,0),2),"")))))),"2. Deild")</f>
        <v/>
      </c>
      <c r="R204" s="13" t="str">
        <f t="shared" si="22"/>
        <v/>
      </c>
      <c r="S204" s="13" t="str">
        <f>IFERROR(IF(AND(P204="Male",B204="Einliðaleikur"),INDEX(Einl.kk!$A$3:$F$1041,MATCH(Skráningarblað!O204,Einl.kk!$D$3:$D$1041,0),6),IF(AND(P204="Male",B204="Tvíliðaleikur"),INDEX(Tvíl.kk!$A$3:$F$1054,MATCH(Skráningarblað!O204,Tvíl.kk!$D$3:$D$1054,0),6),IF(AND(P204="Male",B204="Tvenndarleikur"),INDEX(Tvennd.kk!$A$3:$F$1025,MATCH(Skráningarblað!O204,Tvennd.kk!$D$3:$D$1025,0),6),IF(AND(P204="Female",B204="Einliðaleikur"),INDEX(Einl.kvk!$A$3:$F$1004,MATCH(Skráningarblað!O204,Einl.kvk!$D$3:$D$1004,0),6),IF(AND(P204="Female",B204="Tvíliðaleikur"),INDEX(Tvíl.kvk!$A$3:$F$1008,MATCH(Skráningarblað!O204,Tvíl.kvk!$D$3:$D$1008,0),6),IF(AND(P204="Female",B204="Tvenndarleikur"),INDEX(Tvennd.kvk!$A$3:$F$1009,MATCH(Skráningarblað!O204,Tvennd.kvk!$D$3:$D$1009,0),6),"")))))),0)</f>
        <v/>
      </c>
      <c r="T204" s="13" t="str">
        <f>IFERROR(INDEX(Leikmannaskrá!$A$2:$E$612,MATCH(A204,Leikmannaskrá!$A$2:$A$612,0),5),"")</f>
        <v/>
      </c>
      <c r="U204" s="29" t="str">
        <f t="shared" si="23"/>
        <v/>
      </c>
    </row>
    <row r="205" spans="1:21" x14ac:dyDescent="0.35">
      <c r="A205" s="28"/>
      <c r="B205" s="28"/>
      <c r="C205" s="28"/>
      <c r="D205" s="28"/>
      <c r="E205" s="28"/>
      <c r="F205" s="13" t="str">
        <f>IFERROR(INDEX(Leikmannaskrá!$A$2:$D$1171,MATCH(A205,Leikmannaskrá!$A$2:$A$1175,0),2),"")</f>
        <v/>
      </c>
      <c r="G205" s="13" t="str">
        <f>IFERROR(INDEX(Leikmannaskrá!$A$2:$D$1171,MATCH(A205,Leikmannaskrá!$A$2:$A$1175,0),4),"")</f>
        <v/>
      </c>
      <c r="H205" s="13" t="str">
        <f>IFERROR(INDEX(Leikmannaskrá!$A$2:$D$1171,MATCH(A205,Leikmannaskrá!$A$2:$A$1175,0),3),"")</f>
        <v/>
      </c>
      <c r="I205" s="13" t="str">
        <f>IFERROR(IF(AND(G205="Male",B205="Einliðaleikur"),INDEX(Einl.kk!$A$3:$F$1041,MATCH(Skráningarblað!F205,Einl.kk!$D$3:$D$1041,0),2),IF(AND(G205="Male",B205="Tvíliðaleikur"),INDEX(Tvíl.kk!$A$3:$F$1054,MATCH(Skráningarblað!F205,Tvíl.kk!$D$3:$D$1054,0),2),IF(AND(G205="Male",B205="Tvenndarleikur"),INDEX(Tvennd.kk!$A$3:$F$1025,MATCH(Skráningarblað!F205,Tvennd.kk!$D$3:$D$1025,0),2),IF(AND(G205="Female",B205="Einliðaleikur"),INDEX(Einl.kvk!$A$3:$F$1004,MATCH(Skráningarblað!F205,Einl.kvk!$D$3:$D$1004,0),2),IF(AND(G205="Female",B205="Tvíliðaleikur"),INDEX(Tvíl.kvk!$A$3:$F$1008,MATCH(Skráningarblað!F205,Tvíl.kvk!$D$3:$D$1008,0),2),IF(AND(G205="Female",B205="Tvenndarleikur"),INDEX(Tvennd.kvk!$A$3:$F$1009,MATCH(Skráningarblað!F205,Tvennd.kvk!$D$3:$D$1009,0),2),"")))))),"2. Deild")</f>
        <v/>
      </c>
      <c r="J205" s="13" t="str">
        <f t="shared" si="18"/>
        <v/>
      </c>
      <c r="K205" s="13" t="str">
        <f t="shared" si="19"/>
        <v/>
      </c>
      <c r="L205" s="13">
        <f t="shared" si="20"/>
        <v>0</v>
      </c>
      <c r="M205" s="13" t="str">
        <f t="shared" si="21"/>
        <v xml:space="preserve"> -  </v>
      </c>
      <c r="N205" s="13" t="str">
        <f>IFERROR(IF(AND(G205="Male",B205="Einliðaleikur"),INDEX(Einl.kk!$A$3:$F$1041,MATCH(Skráningarblað!F205,Einl.kk!$D$3:$D$1041,0),6),IF(AND(G205="Male",B205="Tvíliðaleikur"),INDEX(Tvíl.kk!$A$3:$F$1054,MATCH(Skráningarblað!F205,Tvíl.kk!$D$3:$D$1054,0),6),IF(AND(G205="Male",B205="Tvenndarleikur"),INDEX(Tvennd.kk!$A$3:$F$1025,MATCH(Skráningarblað!F205,Tvennd.kk!$D$3:$D$1025,0),6),IF(AND(G205="Female",B205="Einliðaleikur"),INDEX(Einl.kvk!$A$3:$F$1004,MATCH(Skráningarblað!F205,Einl.kvk!$D$3:$D$1004,0),6),IF(AND(G205="Female",B205="Tvíliðaleikur"),INDEX(Tvíl.kvk!$A$3:$F$1008,MATCH(Skráningarblað!F205,Tvíl.kvk!$D$3:$D$1008,0),6),IF(AND(G205="Female",B205="Tvenndarleikur"),INDEX(Tvennd.kvk!$A$3:$F$1009,MATCH(Skráningarblað!F205,Tvennd.kvk!$D$3:$D$1009,0),6),"")))))),0)</f>
        <v/>
      </c>
      <c r="O205" s="13" t="str">
        <f>IFERROR(IF(F205="","",IF(AND(NOT(B205="Einliðaleikur"),D205=""),"Partner Wanted",INDEX(Leikmannaskrá!$A$2:$D$1171,MATCH(D205,Leikmannaskrá!$A$2:$A$1175,0),2))),"")</f>
        <v/>
      </c>
      <c r="P205" s="13" t="str">
        <f>IFERROR(INDEX(Leikmannaskrá!$A$2:$D$1171,MATCH(D205,Leikmannaskrá!$A$2:$A$1175,0),4),"")</f>
        <v/>
      </c>
      <c r="Q205" s="13" t="str">
        <f>IFERROR(IF(AND(P205="Male",B205="Einliðaleikur"),INDEX(Einl.kk!$A$3:$F$1041,MATCH(Skráningarblað!O205,Einl.kk!$D$3:$D$1041,0),2),IF(AND(P205="Male",B205="Tvíliðaleikur"),INDEX(Tvíl.kk!$A$3:$F$1054,MATCH(Skráningarblað!O205,Tvíl.kk!$D$3:$D$1054,0),2),IF(AND(P205="Male",B205="Tvenndarleikur"),INDEX(Tvennd.kk!$A$3:$F$1025,MATCH(Skráningarblað!O205,Tvennd.kk!$D$3:$D$1025,0),2),IF(AND(P205="Female",B205="Einliðaleikur"),INDEX(Einl.kvk!$A$3:$F$1004,MATCH(Skráningarblað!O205,Einl.kvk!$D$3:$D$1004,0),2),IF(AND(P205="Female",B205="Tvíliðaleikur"),INDEX(Tvíl.kvk!$A$3:$F$1008,MATCH(Skráningarblað!O205,Tvíl.kvk!$D$3:$D$1008,0),2),IF(AND(P205="Female",B205="Tvenndarleikur"),INDEX(Tvennd.kvk!$A$3:$F$1009,MATCH(Skráningarblað!O205,Tvennd.kvk!$D$3:$D$1009,0),2),"")))))),"2. Deild")</f>
        <v/>
      </c>
      <c r="R205" s="13" t="str">
        <f t="shared" si="22"/>
        <v/>
      </c>
      <c r="S205" s="13" t="str">
        <f>IFERROR(IF(AND(P205="Male",B205="Einliðaleikur"),INDEX(Einl.kk!$A$3:$F$1041,MATCH(Skráningarblað!O205,Einl.kk!$D$3:$D$1041,0),6),IF(AND(P205="Male",B205="Tvíliðaleikur"),INDEX(Tvíl.kk!$A$3:$F$1054,MATCH(Skráningarblað!O205,Tvíl.kk!$D$3:$D$1054,0),6),IF(AND(P205="Male",B205="Tvenndarleikur"),INDEX(Tvennd.kk!$A$3:$F$1025,MATCH(Skráningarblað!O205,Tvennd.kk!$D$3:$D$1025,0),6),IF(AND(P205="Female",B205="Einliðaleikur"),INDEX(Einl.kvk!$A$3:$F$1004,MATCH(Skráningarblað!O205,Einl.kvk!$D$3:$D$1004,0),6),IF(AND(P205="Female",B205="Tvíliðaleikur"),INDEX(Tvíl.kvk!$A$3:$F$1008,MATCH(Skráningarblað!O205,Tvíl.kvk!$D$3:$D$1008,0),6),IF(AND(P205="Female",B205="Tvenndarleikur"),INDEX(Tvennd.kvk!$A$3:$F$1009,MATCH(Skráningarblað!O205,Tvennd.kvk!$D$3:$D$1009,0),6),"")))))),0)</f>
        <v/>
      </c>
      <c r="T205" s="13" t="str">
        <f>IFERROR(INDEX(Leikmannaskrá!$A$2:$E$612,MATCH(A205,Leikmannaskrá!$A$2:$A$612,0),5),"")</f>
        <v/>
      </c>
      <c r="U205" s="29" t="str">
        <f t="shared" si="23"/>
        <v/>
      </c>
    </row>
    <row r="206" spans="1:21" x14ac:dyDescent="0.35">
      <c r="A206" s="28"/>
      <c r="B206" s="28"/>
      <c r="C206" s="28"/>
      <c r="D206" s="28"/>
      <c r="E206" s="28"/>
      <c r="F206" s="13" t="str">
        <f>IFERROR(INDEX(Leikmannaskrá!$A$2:$D$1171,MATCH(A206,Leikmannaskrá!$A$2:$A$1175,0),2),"")</f>
        <v/>
      </c>
      <c r="G206" s="13" t="str">
        <f>IFERROR(INDEX(Leikmannaskrá!$A$2:$D$1171,MATCH(A206,Leikmannaskrá!$A$2:$A$1175,0),4),"")</f>
        <v/>
      </c>
      <c r="H206" s="13" t="str">
        <f>IFERROR(INDEX(Leikmannaskrá!$A$2:$D$1171,MATCH(A206,Leikmannaskrá!$A$2:$A$1175,0),3),"")</f>
        <v/>
      </c>
      <c r="I206" s="13" t="str">
        <f>IFERROR(IF(AND(G206="Male",B206="Einliðaleikur"),INDEX(Einl.kk!$A$3:$F$1041,MATCH(Skráningarblað!F206,Einl.kk!$D$3:$D$1041,0),2),IF(AND(G206="Male",B206="Tvíliðaleikur"),INDEX(Tvíl.kk!$A$3:$F$1054,MATCH(Skráningarblað!F206,Tvíl.kk!$D$3:$D$1054,0),2),IF(AND(G206="Male",B206="Tvenndarleikur"),INDEX(Tvennd.kk!$A$3:$F$1025,MATCH(Skráningarblað!F206,Tvennd.kk!$D$3:$D$1025,0),2),IF(AND(G206="Female",B206="Einliðaleikur"),INDEX(Einl.kvk!$A$3:$F$1004,MATCH(Skráningarblað!F206,Einl.kvk!$D$3:$D$1004,0),2),IF(AND(G206="Female",B206="Tvíliðaleikur"),INDEX(Tvíl.kvk!$A$3:$F$1008,MATCH(Skráningarblað!F206,Tvíl.kvk!$D$3:$D$1008,0),2),IF(AND(G206="Female",B206="Tvenndarleikur"),INDEX(Tvennd.kvk!$A$3:$F$1009,MATCH(Skráningarblað!F206,Tvennd.kvk!$D$3:$D$1009,0),2),"")))))),"2. Deild")</f>
        <v/>
      </c>
      <c r="J206" s="13" t="str">
        <f t="shared" si="18"/>
        <v/>
      </c>
      <c r="K206" s="13" t="str">
        <f t="shared" si="19"/>
        <v/>
      </c>
      <c r="L206" s="13">
        <f t="shared" si="20"/>
        <v>0</v>
      </c>
      <c r="M206" s="13" t="str">
        <f t="shared" si="21"/>
        <v xml:space="preserve"> -  </v>
      </c>
      <c r="N206" s="13" t="str">
        <f>IFERROR(IF(AND(G206="Male",B206="Einliðaleikur"),INDEX(Einl.kk!$A$3:$F$1041,MATCH(Skráningarblað!F206,Einl.kk!$D$3:$D$1041,0),6),IF(AND(G206="Male",B206="Tvíliðaleikur"),INDEX(Tvíl.kk!$A$3:$F$1054,MATCH(Skráningarblað!F206,Tvíl.kk!$D$3:$D$1054,0),6),IF(AND(G206="Male",B206="Tvenndarleikur"),INDEX(Tvennd.kk!$A$3:$F$1025,MATCH(Skráningarblað!F206,Tvennd.kk!$D$3:$D$1025,0),6),IF(AND(G206="Female",B206="Einliðaleikur"),INDEX(Einl.kvk!$A$3:$F$1004,MATCH(Skráningarblað!F206,Einl.kvk!$D$3:$D$1004,0),6),IF(AND(G206="Female",B206="Tvíliðaleikur"),INDEX(Tvíl.kvk!$A$3:$F$1008,MATCH(Skráningarblað!F206,Tvíl.kvk!$D$3:$D$1008,0),6),IF(AND(G206="Female",B206="Tvenndarleikur"),INDEX(Tvennd.kvk!$A$3:$F$1009,MATCH(Skráningarblað!F206,Tvennd.kvk!$D$3:$D$1009,0),6),"")))))),0)</f>
        <v/>
      </c>
      <c r="O206" s="13" t="str">
        <f>IFERROR(IF(F206="","",IF(AND(NOT(B206="Einliðaleikur"),D206=""),"Partner Wanted",INDEX(Leikmannaskrá!$A$2:$D$1171,MATCH(D206,Leikmannaskrá!$A$2:$A$1175,0),2))),"")</f>
        <v/>
      </c>
      <c r="P206" s="13" t="str">
        <f>IFERROR(INDEX(Leikmannaskrá!$A$2:$D$1171,MATCH(D206,Leikmannaskrá!$A$2:$A$1175,0),4),"")</f>
        <v/>
      </c>
      <c r="Q206" s="13" t="str">
        <f>IFERROR(IF(AND(P206="Male",B206="Einliðaleikur"),INDEX(Einl.kk!$A$3:$F$1041,MATCH(Skráningarblað!O206,Einl.kk!$D$3:$D$1041,0),2),IF(AND(P206="Male",B206="Tvíliðaleikur"),INDEX(Tvíl.kk!$A$3:$F$1054,MATCH(Skráningarblað!O206,Tvíl.kk!$D$3:$D$1054,0),2),IF(AND(P206="Male",B206="Tvenndarleikur"),INDEX(Tvennd.kk!$A$3:$F$1025,MATCH(Skráningarblað!O206,Tvennd.kk!$D$3:$D$1025,0),2),IF(AND(P206="Female",B206="Einliðaleikur"),INDEX(Einl.kvk!$A$3:$F$1004,MATCH(Skráningarblað!O206,Einl.kvk!$D$3:$D$1004,0),2),IF(AND(P206="Female",B206="Tvíliðaleikur"),INDEX(Tvíl.kvk!$A$3:$F$1008,MATCH(Skráningarblað!O206,Tvíl.kvk!$D$3:$D$1008,0),2),IF(AND(P206="Female",B206="Tvenndarleikur"),INDEX(Tvennd.kvk!$A$3:$F$1009,MATCH(Skráningarblað!O206,Tvennd.kvk!$D$3:$D$1009,0),2),"")))))),"2. Deild")</f>
        <v/>
      </c>
      <c r="R206" s="13" t="str">
        <f t="shared" si="22"/>
        <v/>
      </c>
      <c r="S206" s="13" t="str">
        <f>IFERROR(IF(AND(P206="Male",B206="Einliðaleikur"),INDEX(Einl.kk!$A$3:$F$1041,MATCH(Skráningarblað!O206,Einl.kk!$D$3:$D$1041,0),6),IF(AND(P206="Male",B206="Tvíliðaleikur"),INDEX(Tvíl.kk!$A$3:$F$1054,MATCH(Skráningarblað!O206,Tvíl.kk!$D$3:$D$1054,0),6),IF(AND(P206="Male",B206="Tvenndarleikur"),INDEX(Tvennd.kk!$A$3:$F$1025,MATCH(Skráningarblað!O206,Tvennd.kk!$D$3:$D$1025,0),6),IF(AND(P206="Female",B206="Einliðaleikur"),INDEX(Einl.kvk!$A$3:$F$1004,MATCH(Skráningarblað!O206,Einl.kvk!$D$3:$D$1004,0),6),IF(AND(P206="Female",B206="Tvíliðaleikur"),INDEX(Tvíl.kvk!$A$3:$F$1008,MATCH(Skráningarblað!O206,Tvíl.kvk!$D$3:$D$1008,0),6),IF(AND(P206="Female",B206="Tvenndarleikur"),INDEX(Tvennd.kvk!$A$3:$F$1009,MATCH(Skráningarblað!O206,Tvennd.kvk!$D$3:$D$1009,0),6),"")))))),0)</f>
        <v/>
      </c>
      <c r="T206" s="13" t="str">
        <f>IFERROR(INDEX(Leikmannaskrá!$A$2:$E$612,MATCH(A206,Leikmannaskrá!$A$2:$A$612,0),5),"")</f>
        <v/>
      </c>
      <c r="U206" s="29" t="str">
        <f t="shared" si="23"/>
        <v/>
      </c>
    </row>
    <row r="207" spans="1:21" x14ac:dyDescent="0.35">
      <c r="A207" s="28"/>
      <c r="B207" s="28"/>
      <c r="C207" s="28"/>
      <c r="D207" s="28"/>
      <c r="E207" s="28"/>
      <c r="F207" s="13" t="str">
        <f>IFERROR(INDEX(Leikmannaskrá!$A$2:$D$1171,MATCH(A207,Leikmannaskrá!$A$2:$A$1175,0),2),"")</f>
        <v/>
      </c>
      <c r="G207" s="13" t="str">
        <f>IFERROR(INDEX(Leikmannaskrá!$A$2:$D$1171,MATCH(A207,Leikmannaskrá!$A$2:$A$1175,0),4),"")</f>
        <v/>
      </c>
      <c r="H207" s="13" t="str">
        <f>IFERROR(INDEX(Leikmannaskrá!$A$2:$D$1171,MATCH(A207,Leikmannaskrá!$A$2:$A$1175,0),3),"")</f>
        <v/>
      </c>
      <c r="I207" s="13" t="str">
        <f>IFERROR(IF(AND(G207="Male",B207="Einliðaleikur"),INDEX(Einl.kk!$A$3:$F$1041,MATCH(Skráningarblað!F207,Einl.kk!$D$3:$D$1041,0),2),IF(AND(G207="Male",B207="Tvíliðaleikur"),INDEX(Tvíl.kk!$A$3:$F$1054,MATCH(Skráningarblað!F207,Tvíl.kk!$D$3:$D$1054,0),2),IF(AND(G207="Male",B207="Tvenndarleikur"),INDEX(Tvennd.kk!$A$3:$F$1025,MATCH(Skráningarblað!F207,Tvennd.kk!$D$3:$D$1025,0),2),IF(AND(G207="Female",B207="Einliðaleikur"),INDEX(Einl.kvk!$A$3:$F$1004,MATCH(Skráningarblað!F207,Einl.kvk!$D$3:$D$1004,0),2),IF(AND(G207="Female",B207="Tvíliðaleikur"),INDEX(Tvíl.kvk!$A$3:$F$1008,MATCH(Skráningarblað!F207,Tvíl.kvk!$D$3:$D$1008,0),2),IF(AND(G207="Female",B207="Tvenndarleikur"),INDEX(Tvennd.kvk!$A$3:$F$1009,MATCH(Skráningarblað!F207,Tvennd.kvk!$D$3:$D$1009,0),2),"")))))),"2. Deild")</f>
        <v/>
      </c>
      <c r="J207" s="13" t="str">
        <f t="shared" si="18"/>
        <v/>
      </c>
      <c r="K207" s="13" t="str">
        <f t="shared" si="19"/>
        <v/>
      </c>
      <c r="L207" s="13">
        <f t="shared" si="20"/>
        <v>0</v>
      </c>
      <c r="M207" s="13" t="str">
        <f t="shared" si="21"/>
        <v xml:space="preserve"> -  </v>
      </c>
      <c r="N207" s="13" t="str">
        <f>IFERROR(IF(AND(G207="Male",B207="Einliðaleikur"),INDEX(Einl.kk!$A$3:$F$1041,MATCH(Skráningarblað!F207,Einl.kk!$D$3:$D$1041,0),6),IF(AND(G207="Male",B207="Tvíliðaleikur"),INDEX(Tvíl.kk!$A$3:$F$1054,MATCH(Skráningarblað!F207,Tvíl.kk!$D$3:$D$1054,0),6),IF(AND(G207="Male",B207="Tvenndarleikur"),INDEX(Tvennd.kk!$A$3:$F$1025,MATCH(Skráningarblað!F207,Tvennd.kk!$D$3:$D$1025,0),6),IF(AND(G207="Female",B207="Einliðaleikur"),INDEX(Einl.kvk!$A$3:$F$1004,MATCH(Skráningarblað!F207,Einl.kvk!$D$3:$D$1004,0),6),IF(AND(G207="Female",B207="Tvíliðaleikur"),INDEX(Tvíl.kvk!$A$3:$F$1008,MATCH(Skráningarblað!F207,Tvíl.kvk!$D$3:$D$1008,0),6),IF(AND(G207="Female",B207="Tvenndarleikur"),INDEX(Tvennd.kvk!$A$3:$F$1009,MATCH(Skráningarblað!F207,Tvennd.kvk!$D$3:$D$1009,0),6),"")))))),0)</f>
        <v/>
      </c>
      <c r="O207" s="13" t="str">
        <f>IFERROR(IF(F207="","",IF(AND(NOT(B207="Einliðaleikur"),D207=""),"Partner Wanted",INDEX(Leikmannaskrá!$A$2:$D$1171,MATCH(D207,Leikmannaskrá!$A$2:$A$1175,0),2))),"")</f>
        <v/>
      </c>
      <c r="P207" s="13" t="str">
        <f>IFERROR(INDEX(Leikmannaskrá!$A$2:$D$1171,MATCH(D207,Leikmannaskrá!$A$2:$A$1175,0),4),"")</f>
        <v/>
      </c>
      <c r="Q207" s="13" t="str">
        <f>IFERROR(IF(AND(P207="Male",B207="Einliðaleikur"),INDEX(Einl.kk!$A$3:$F$1041,MATCH(Skráningarblað!O207,Einl.kk!$D$3:$D$1041,0),2),IF(AND(P207="Male",B207="Tvíliðaleikur"),INDEX(Tvíl.kk!$A$3:$F$1054,MATCH(Skráningarblað!O207,Tvíl.kk!$D$3:$D$1054,0),2),IF(AND(P207="Male",B207="Tvenndarleikur"),INDEX(Tvennd.kk!$A$3:$F$1025,MATCH(Skráningarblað!O207,Tvennd.kk!$D$3:$D$1025,0),2),IF(AND(P207="Female",B207="Einliðaleikur"),INDEX(Einl.kvk!$A$3:$F$1004,MATCH(Skráningarblað!O207,Einl.kvk!$D$3:$D$1004,0),2),IF(AND(P207="Female",B207="Tvíliðaleikur"),INDEX(Tvíl.kvk!$A$3:$F$1008,MATCH(Skráningarblað!O207,Tvíl.kvk!$D$3:$D$1008,0),2),IF(AND(P207="Female",B207="Tvenndarleikur"),INDEX(Tvennd.kvk!$A$3:$F$1009,MATCH(Skráningarblað!O207,Tvennd.kvk!$D$3:$D$1009,0),2),"")))))),"2. Deild")</f>
        <v/>
      </c>
      <c r="R207" s="13" t="str">
        <f t="shared" si="22"/>
        <v/>
      </c>
      <c r="S207" s="13" t="str">
        <f>IFERROR(IF(AND(P207="Male",B207="Einliðaleikur"),INDEX(Einl.kk!$A$3:$F$1041,MATCH(Skráningarblað!O207,Einl.kk!$D$3:$D$1041,0),6),IF(AND(P207="Male",B207="Tvíliðaleikur"),INDEX(Tvíl.kk!$A$3:$F$1054,MATCH(Skráningarblað!O207,Tvíl.kk!$D$3:$D$1054,0),6),IF(AND(P207="Male",B207="Tvenndarleikur"),INDEX(Tvennd.kk!$A$3:$F$1025,MATCH(Skráningarblað!O207,Tvennd.kk!$D$3:$D$1025,0),6),IF(AND(P207="Female",B207="Einliðaleikur"),INDEX(Einl.kvk!$A$3:$F$1004,MATCH(Skráningarblað!O207,Einl.kvk!$D$3:$D$1004,0),6),IF(AND(P207="Female",B207="Tvíliðaleikur"),INDEX(Tvíl.kvk!$A$3:$F$1008,MATCH(Skráningarblað!O207,Tvíl.kvk!$D$3:$D$1008,0),6),IF(AND(P207="Female",B207="Tvenndarleikur"),INDEX(Tvennd.kvk!$A$3:$F$1009,MATCH(Skráningarblað!O207,Tvennd.kvk!$D$3:$D$1009,0),6),"")))))),0)</f>
        <v/>
      </c>
      <c r="T207" s="13" t="str">
        <f>IFERROR(INDEX(Leikmannaskrá!$A$2:$E$612,MATCH(A207,Leikmannaskrá!$A$2:$A$612,0),5),"")</f>
        <v/>
      </c>
      <c r="U207" s="29" t="str">
        <f t="shared" si="23"/>
        <v/>
      </c>
    </row>
    <row r="208" spans="1:21" x14ac:dyDescent="0.35">
      <c r="A208" s="28"/>
      <c r="B208" s="28"/>
      <c r="C208" s="28"/>
      <c r="D208" s="28"/>
      <c r="E208" s="28"/>
      <c r="F208" s="13" t="str">
        <f>IFERROR(INDEX(Leikmannaskrá!$A$2:$D$1171,MATCH(A208,Leikmannaskrá!$A$2:$A$1175,0),2),"")</f>
        <v/>
      </c>
      <c r="G208" s="13" t="str">
        <f>IFERROR(INDEX(Leikmannaskrá!$A$2:$D$1171,MATCH(A208,Leikmannaskrá!$A$2:$A$1175,0),4),"")</f>
        <v/>
      </c>
      <c r="H208" s="13" t="str">
        <f>IFERROR(INDEX(Leikmannaskrá!$A$2:$D$1171,MATCH(A208,Leikmannaskrá!$A$2:$A$1175,0),3),"")</f>
        <v/>
      </c>
      <c r="I208" s="13" t="str">
        <f>IFERROR(IF(AND(G208="Male",B208="Einliðaleikur"),INDEX(Einl.kk!$A$3:$F$1041,MATCH(Skráningarblað!F208,Einl.kk!$D$3:$D$1041,0),2),IF(AND(G208="Male",B208="Tvíliðaleikur"),INDEX(Tvíl.kk!$A$3:$F$1054,MATCH(Skráningarblað!F208,Tvíl.kk!$D$3:$D$1054,0),2),IF(AND(G208="Male",B208="Tvenndarleikur"),INDEX(Tvennd.kk!$A$3:$F$1025,MATCH(Skráningarblað!F208,Tvennd.kk!$D$3:$D$1025,0),2),IF(AND(G208="Female",B208="Einliðaleikur"),INDEX(Einl.kvk!$A$3:$F$1004,MATCH(Skráningarblað!F208,Einl.kvk!$D$3:$D$1004,0),2),IF(AND(G208="Female",B208="Tvíliðaleikur"),INDEX(Tvíl.kvk!$A$3:$F$1008,MATCH(Skráningarblað!F208,Tvíl.kvk!$D$3:$D$1008,0),2),IF(AND(G208="Female",B208="Tvenndarleikur"),INDEX(Tvennd.kvk!$A$3:$F$1009,MATCH(Skráningarblað!F208,Tvennd.kvk!$D$3:$D$1009,0),2),"")))))),"2. Deild")</f>
        <v/>
      </c>
      <c r="J208" s="13" t="str">
        <f t="shared" si="18"/>
        <v/>
      </c>
      <c r="K208" s="13" t="str">
        <f t="shared" si="19"/>
        <v/>
      </c>
      <c r="L208" s="13">
        <f t="shared" si="20"/>
        <v>0</v>
      </c>
      <c r="M208" s="13" t="str">
        <f t="shared" si="21"/>
        <v xml:space="preserve"> -  </v>
      </c>
      <c r="N208" s="13" t="str">
        <f>IFERROR(IF(AND(G208="Male",B208="Einliðaleikur"),INDEX(Einl.kk!$A$3:$F$1041,MATCH(Skráningarblað!F208,Einl.kk!$D$3:$D$1041,0),6),IF(AND(G208="Male",B208="Tvíliðaleikur"),INDEX(Tvíl.kk!$A$3:$F$1054,MATCH(Skráningarblað!F208,Tvíl.kk!$D$3:$D$1054,0),6),IF(AND(G208="Male",B208="Tvenndarleikur"),INDEX(Tvennd.kk!$A$3:$F$1025,MATCH(Skráningarblað!F208,Tvennd.kk!$D$3:$D$1025,0),6),IF(AND(G208="Female",B208="Einliðaleikur"),INDEX(Einl.kvk!$A$3:$F$1004,MATCH(Skráningarblað!F208,Einl.kvk!$D$3:$D$1004,0),6),IF(AND(G208="Female",B208="Tvíliðaleikur"),INDEX(Tvíl.kvk!$A$3:$F$1008,MATCH(Skráningarblað!F208,Tvíl.kvk!$D$3:$D$1008,0),6),IF(AND(G208="Female",B208="Tvenndarleikur"),INDEX(Tvennd.kvk!$A$3:$F$1009,MATCH(Skráningarblað!F208,Tvennd.kvk!$D$3:$D$1009,0),6),"")))))),0)</f>
        <v/>
      </c>
      <c r="O208" s="13" t="str">
        <f>IFERROR(IF(F208="","",IF(AND(NOT(B208="Einliðaleikur"),D208=""),"Partner Wanted",INDEX(Leikmannaskrá!$A$2:$D$1171,MATCH(D208,Leikmannaskrá!$A$2:$A$1175,0),2))),"")</f>
        <v/>
      </c>
      <c r="P208" s="13" t="str">
        <f>IFERROR(INDEX(Leikmannaskrá!$A$2:$D$1171,MATCH(D208,Leikmannaskrá!$A$2:$A$1175,0),4),"")</f>
        <v/>
      </c>
      <c r="Q208" s="13" t="str">
        <f>IFERROR(IF(AND(P208="Male",B208="Einliðaleikur"),INDEX(Einl.kk!$A$3:$F$1041,MATCH(Skráningarblað!O208,Einl.kk!$D$3:$D$1041,0),2),IF(AND(P208="Male",B208="Tvíliðaleikur"),INDEX(Tvíl.kk!$A$3:$F$1054,MATCH(Skráningarblað!O208,Tvíl.kk!$D$3:$D$1054,0),2),IF(AND(P208="Male",B208="Tvenndarleikur"),INDEX(Tvennd.kk!$A$3:$F$1025,MATCH(Skráningarblað!O208,Tvennd.kk!$D$3:$D$1025,0),2),IF(AND(P208="Female",B208="Einliðaleikur"),INDEX(Einl.kvk!$A$3:$F$1004,MATCH(Skráningarblað!O208,Einl.kvk!$D$3:$D$1004,0),2),IF(AND(P208="Female",B208="Tvíliðaleikur"),INDEX(Tvíl.kvk!$A$3:$F$1008,MATCH(Skráningarblað!O208,Tvíl.kvk!$D$3:$D$1008,0),2),IF(AND(P208="Female",B208="Tvenndarleikur"),INDEX(Tvennd.kvk!$A$3:$F$1009,MATCH(Skráningarblað!O208,Tvennd.kvk!$D$3:$D$1009,0),2),"")))))),"2. Deild")</f>
        <v/>
      </c>
      <c r="R208" s="13" t="str">
        <f t="shared" si="22"/>
        <v/>
      </c>
      <c r="S208" s="13" t="str">
        <f>IFERROR(IF(AND(P208="Male",B208="Einliðaleikur"),INDEX(Einl.kk!$A$3:$F$1041,MATCH(Skráningarblað!O208,Einl.kk!$D$3:$D$1041,0),6),IF(AND(P208="Male",B208="Tvíliðaleikur"),INDEX(Tvíl.kk!$A$3:$F$1054,MATCH(Skráningarblað!O208,Tvíl.kk!$D$3:$D$1054,0),6),IF(AND(P208="Male",B208="Tvenndarleikur"),INDEX(Tvennd.kk!$A$3:$F$1025,MATCH(Skráningarblað!O208,Tvennd.kk!$D$3:$D$1025,0),6),IF(AND(P208="Female",B208="Einliðaleikur"),INDEX(Einl.kvk!$A$3:$F$1004,MATCH(Skráningarblað!O208,Einl.kvk!$D$3:$D$1004,0),6),IF(AND(P208="Female",B208="Tvíliðaleikur"),INDEX(Tvíl.kvk!$A$3:$F$1008,MATCH(Skráningarblað!O208,Tvíl.kvk!$D$3:$D$1008,0),6),IF(AND(P208="Female",B208="Tvenndarleikur"),INDEX(Tvennd.kvk!$A$3:$F$1009,MATCH(Skráningarblað!O208,Tvennd.kvk!$D$3:$D$1009,0),6),"")))))),0)</f>
        <v/>
      </c>
      <c r="T208" s="13" t="str">
        <f>IFERROR(INDEX(Leikmannaskrá!$A$2:$E$612,MATCH(A208,Leikmannaskrá!$A$2:$A$612,0),5),"")</f>
        <v/>
      </c>
      <c r="U208" s="29" t="str">
        <f t="shared" si="23"/>
        <v/>
      </c>
    </row>
    <row r="209" spans="1:21" x14ac:dyDescent="0.35">
      <c r="A209" s="28"/>
      <c r="B209" s="28"/>
      <c r="C209" s="28"/>
      <c r="D209" s="28"/>
      <c r="E209" s="28"/>
      <c r="F209" s="13" t="str">
        <f>IFERROR(INDEX(Leikmannaskrá!$A$2:$D$1171,MATCH(A209,Leikmannaskrá!$A$2:$A$1175,0),2),"")</f>
        <v/>
      </c>
      <c r="G209" s="13" t="str">
        <f>IFERROR(INDEX(Leikmannaskrá!$A$2:$D$1171,MATCH(A209,Leikmannaskrá!$A$2:$A$1175,0),4),"")</f>
        <v/>
      </c>
      <c r="H209" s="13" t="str">
        <f>IFERROR(INDEX(Leikmannaskrá!$A$2:$D$1171,MATCH(A209,Leikmannaskrá!$A$2:$A$1175,0),3),"")</f>
        <v/>
      </c>
      <c r="I209" s="13" t="str">
        <f>IFERROR(IF(AND(G209="Male",B209="Einliðaleikur"),INDEX(Einl.kk!$A$3:$F$1041,MATCH(Skráningarblað!F209,Einl.kk!$D$3:$D$1041,0),2),IF(AND(G209="Male",B209="Tvíliðaleikur"),INDEX(Tvíl.kk!$A$3:$F$1054,MATCH(Skráningarblað!F209,Tvíl.kk!$D$3:$D$1054,0),2),IF(AND(G209="Male",B209="Tvenndarleikur"),INDEX(Tvennd.kk!$A$3:$F$1025,MATCH(Skráningarblað!F209,Tvennd.kk!$D$3:$D$1025,0),2),IF(AND(G209="Female",B209="Einliðaleikur"),INDEX(Einl.kvk!$A$3:$F$1004,MATCH(Skráningarblað!F209,Einl.kvk!$D$3:$D$1004,0),2),IF(AND(G209="Female",B209="Tvíliðaleikur"),INDEX(Tvíl.kvk!$A$3:$F$1008,MATCH(Skráningarblað!F209,Tvíl.kvk!$D$3:$D$1008,0),2),IF(AND(G209="Female",B209="Tvenndarleikur"),INDEX(Tvennd.kvk!$A$3:$F$1009,MATCH(Skráningarblað!F209,Tvennd.kvk!$D$3:$D$1009,0),2),"")))))),"2. Deild")</f>
        <v/>
      </c>
      <c r="J209" s="13" t="str">
        <f t="shared" si="18"/>
        <v/>
      </c>
      <c r="K209" s="13" t="str">
        <f t="shared" si="19"/>
        <v/>
      </c>
      <c r="L209" s="13">
        <f t="shared" si="20"/>
        <v>0</v>
      </c>
      <c r="M209" s="13" t="str">
        <f t="shared" si="21"/>
        <v xml:space="preserve"> -  </v>
      </c>
      <c r="N209" s="13" t="str">
        <f>IFERROR(IF(AND(G209="Male",B209="Einliðaleikur"),INDEX(Einl.kk!$A$3:$F$1041,MATCH(Skráningarblað!F209,Einl.kk!$D$3:$D$1041,0),6),IF(AND(G209="Male",B209="Tvíliðaleikur"),INDEX(Tvíl.kk!$A$3:$F$1054,MATCH(Skráningarblað!F209,Tvíl.kk!$D$3:$D$1054,0),6),IF(AND(G209="Male",B209="Tvenndarleikur"),INDEX(Tvennd.kk!$A$3:$F$1025,MATCH(Skráningarblað!F209,Tvennd.kk!$D$3:$D$1025,0),6),IF(AND(G209="Female",B209="Einliðaleikur"),INDEX(Einl.kvk!$A$3:$F$1004,MATCH(Skráningarblað!F209,Einl.kvk!$D$3:$D$1004,0),6),IF(AND(G209="Female",B209="Tvíliðaleikur"),INDEX(Tvíl.kvk!$A$3:$F$1008,MATCH(Skráningarblað!F209,Tvíl.kvk!$D$3:$D$1008,0),6),IF(AND(G209="Female",B209="Tvenndarleikur"),INDEX(Tvennd.kvk!$A$3:$F$1009,MATCH(Skráningarblað!F209,Tvennd.kvk!$D$3:$D$1009,0),6),"")))))),0)</f>
        <v/>
      </c>
      <c r="O209" s="13" t="str">
        <f>IFERROR(IF(F209="","",IF(AND(NOT(B209="Einliðaleikur"),D209=""),"Partner Wanted",INDEX(Leikmannaskrá!$A$2:$D$1171,MATCH(D209,Leikmannaskrá!$A$2:$A$1175,0),2))),"")</f>
        <v/>
      </c>
      <c r="P209" s="13" t="str">
        <f>IFERROR(INDEX(Leikmannaskrá!$A$2:$D$1171,MATCH(D209,Leikmannaskrá!$A$2:$A$1175,0),4),"")</f>
        <v/>
      </c>
      <c r="Q209" s="13" t="str">
        <f>IFERROR(IF(AND(P209="Male",B209="Einliðaleikur"),INDEX(Einl.kk!$A$3:$F$1041,MATCH(Skráningarblað!O209,Einl.kk!$D$3:$D$1041,0),2),IF(AND(P209="Male",B209="Tvíliðaleikur"),INDEX(Tvíl.kk!$A$3:$F$1054,MATCH(Skráningarblað!O209,Tvíl.kk!$D$3:$D$1054,0),2),IF(AND(P209="Male",B209="Tvenndarleikur"),INDEX(Tvennd.kk!$A$3:$F$1025,MATCH(Skráningarblað!O209,Tvennd.kk!$D$3:$D$1025,0),2),IF(AND(P209="Female",B209="Einliðaleikur"),INDEX(Einl.kvk!$A$3:$F$1004,MATCH(Skráningarblað!O209,Einl.kvk!$D$3:$D$1004,0),2),IF(AND(P209="Female",B209="Tvíliðaleikur"),INDEX(Tvíl.kvk!$A$3:$F$1008,MATCH(Skráningarblað!O209,Tvíl.kvk!$D$3:$D$1008,0),2),IF(AND(P209="Female",B209="Tvenndarleikur"),INDEX(Tvennd.kvk!$A$3:$F$1009,MATCH(Skráningarblað!O209,Tvennd.kvk!$D$3:$D$1009,0),2),"")))))),"2. Deild")</f>
        <v/>
      </c>
      <c r="R209" s="13" t="str">
        <f t="shared" si="22"/>
        <v/>
      </c>
      <c r="S209" s="13" t="str">
        <f>IFERROR(IF(AND(P209="Male",B209="Einliðaleikur"),INDEX(Einl.kk!$A$3:$F$1041,MATCH(Skráningarblað!O209,Einl.kk!$D$3:$D$1041,0),6),IF(AND(P209="Male",B209="Tvíliðaleikur"),INDEX(Tvíl.kk!$A$3:$F$1054,MATCH(Skráningarblað!O209,Tvíl.kk!$D$3:$D$1054,0),6),IF(AND(P209="Male",B209="Tvenndarleikur"),INDEX(Tvennd.kk!$A$3:$F$1025,MATCH(Skráningarblað!O209,Tvennd.kk!$D$3:$D$1025,0),6),IF(AND(P209="Female",B209="Einliðaleikur"),INDEX(Einl.kvk!$A$3:$F$1004,MATCH(Skráningarblað!O209,Einl.kvk!$D$3:$D$1004,0),6),IF(AND(P209="Female",B209="Tvíliðaleikur"),INDEX(Tvíl.kvk!$A$3:$F$1008,MATCH(Skráningarblað!O209,Tvíl.kvk!$D$3:$D$1008,0),6),IF(AND(P209="Female",B209="Tvenndarleikur"),INDEX(Tvennd.kvk!$A$3:$F$1009,MATCH(Skráningarblað!O209,Tvennd.kvk!$D$3:$D$1009,0),6),"")))))),0)</f>
        <v/>
      </c>
      <c r="T209" s="13" t="str">
        <f>IFERROR(INDEX(Leikmannaskrá!$A$2:$E$612,MATCH(A209,Leikmannaskrá!$A$2:$A$612,0),5),"")</f>
        <v/>
      </c>
      <c r="U209" s="29" t="str">
        <f t="shared" si="23"/>
        <v/>
      </c>
    </row>
    <row r="210" spans="1:21" x14ac:dyDescent="0.35">
      <c r="A210" s="28"/>
      <c r="B210" s="28"/>
      <c r="C210" s="28"/>
      <c r="D210" s="28"/>
      <c r="E210" s="28"/>
      <c r="F210" s="13" t="str">
        <f>IFERROR(INDEX(Leikmannaskrá!$A$2:$D$1171,MATCH(A210,Leikmannaskrá!$A$2:$A$1175,0),2),"")</f>
        <v/>
      </c>
      <c r="G210" s="13" t="str">
        <f>IFERROR(INDEX(Leikmannaskrá!$A$2:$D$1171,MATCH(A210,Leikmannaskrá!$A$2:$A$1175,0),4),"")</f>
        <v/>
      </c>
      <c r="H210" s="13" t="str">
        <f>IFERROR(INDEX(Leikmannaskrá!$A$2:$D$1171,MATCH(A210,Leikmannaskrá!$A$2:$A$1175,0),3),"")</f>
        <v/>
      </c>
      <c r="I210" s="13" t="str">
        <f>IFERROR(IF(AND(G210="Male",B210="Einliðaleikur"),INDEX(Einl.kk!$A$3:$F$1041,MATCH(Skráningarblað!F210,Einl.kk!$D$3:$D$1041,0),2),IF(AND(G210="Male",B210="Tvíliðaleikur"),INDEX(Tvíl.kk!$A$3:$F$1054,MATCH(Skráningarblað!F210,Tvíl.kk!$D$3:$D$1054,0),2),IF(AND(G210="Male",B210="Tvenndarleikur"),INDEX(Tvennd.kk!$A$3:$F$1025,MATCH(Skráningarblað!F210,Tvennd.kk!$D$3:$D$1025,0),2),IF(AND(G210="Female",B210="Einliðaleikur"),INDEX(Einl.kvk!$A$3:$F$1004,MATCH(Skráningarblað!F210,Einl.kvk!$D$3:$D$1004,0),2),IF(AND(G210="Female",B210="Tvíliðaleikur"),INDEX(Tvíl.kvk!$A$3:$F$1008,MATCH(Skráningarblað!F210,Tvíl.kvk!$D$3:$D$1008,0),2),IF(AND(G210="Female",B210="Tvenndarleikur"),INDEX(Tvennd.kvk!$A$3:$F$1009,MATCH(Skráningarblað!F210,Tvennd.kvk!$D$3:$D$1009,0),2),"")))))),"2. Deild")</f>
        <v/>
      </c>
      <c r="J210" s="13" t="str">
        <f t="shared" si="18"/>
        <v/>
      </c>
      <c r="K210" s="13" t="str">
        <f t="shared" si="19"/>
        <v/>
      </c>
      <c r="L210" s="13">
        <f t="shared" si="20"/>
        <v>0</v>
      </c>
      <c r="M210" s="13" t="str">
        <f t="shared" si="21"/>
        <v xml:space="preserve"> -  </v>
      </c>
      <c r="N210" s="13" t="str">
        <f>IFERROR(IF(AND(G210="Male",B210="Einliðaleikur"),INDEX(Einl.kk!$A$3:$F$1041,MATCH(Skráningarblað!F210,Einl.kk!$D$3:$D$1041,0),6),IF(AND(G210="Male",B210="Tvíliðaleikur"),INDEX(Tvíl.kk!$A$3:$F$1054,MATCH(Skráningarblað!F210,Tvíl.kk!$D$3:$D$1054,0),6),IF(AND(G210="Male",B210="Tvenndarleikur"),INDEX(Tvennd.kk!$A$3:$F$1025,MATCH(Skráningarblað!F210,Tvennd.kk!$D$3:$D$1025,0),6),IF(AND(G210="Female",B210="Einliðaleikur"),INDEX(Einl.kvk!$A$3:$F$1004,MATCH(Skráningarblað!F210,Einl.kvk!$D$3:$D$1004,0),6),IF(AND(G210="Female",B210="Tvíliðaleikur"),INDEX(Tvíl.kvk!$A$3:$F$1008,MATCH(Skráningarblað!F210,Tvíl.kvk!$D$3:$D$1008,0),6),IF(AND(G210="Female",B210="Tvenndarleikur"),INDEX(Tvennd.kvk!$A$3:$F$1009,MATCH(Skráningarblað!F210,Tvennd.kvk!$D$3:$D$1009,0),6),"")))))),0)</f>
        <v/>
      </c>
      <c r="O210" s="13" t="str">
        <f>IFERROR(IF(F210="","",IF(AND(NOT(B210="Einliðaleikur"),D210=""),"Partner Wanted",INDEX(Leikmannaskrá!$A$2:$D$1171,MATCH(D210,Leikmannaskrá!$A$2:$A$1175,0),2))),"")</f>
        <v/>
      </c>
      <c r="P210" s="13" t="str">
        <f>IFERROR(INDEX(Leikmannaskrá!$A$2:$D$1171,MATCH(D210,Leikmannaskrá!$A$2:$A$1175,0),4),"")</f>
        <v/>
      </c>
      <c r="Q210" s="13" t="str">
        <f>IFERROR(IF(AND(P210="Male",B210="Einliðaleikur"),INDEX(Einl.kk!$A$3:$F$1041,MATCH(Skráningarblað!O210,Einl.kk!$D$3:$D$1041,0),2),IF(AND(P210="Male",B210="Tvíliðaleikur"),INDEX(Tvíl.kk!$A$3:$F$1054,MATCH(Skráningarblað!O210,Tvíl.kk!$D$3:$D$1054,0),2),IF(AND(P210="Male",B210="Tvenndarleikur"),INDEX(Tvennd.kk!$A$3:$F$1025,MATCH(Skráningarblað!O210,Tvennd.kk!$D$3:$D$1025,0),2),IF(AND(P210="Female",B210="Einliðaleikur"),INDEX(Einl.kvk!$A$3:$F$1004,MATCH(Skráningarblað!O210,Einl.kvk!$D$3:$D$1004,0),2),IF(AND(P210="Female",B210="Tvíliðaleikur"),INDEX(Tvíl.kvk!$A$3:$F$1008,MATCH(Skráningarblað!O210,Tvíl.kvk!$D$3:$D$1008,0),2),IF(AND(P210="Female",B210="Tvenndarleikur"),INDEX(Tvennd.kvk!$A$3:$F$1009,MATCH(Skráningarblað!O210,Tvennd.kvk!$D$3:$D$1009,0),2),"")))))),"2. Deild")</f>
        <v/>
      </c>
      <c r="R210" s="13" t="str">
        <f t="shared" si="22"/>
        <v/>
      </c>
      <c r="S210" s="13" t="str">
        <f>IFERROR(IF(AND(P210="Male",B210="Einliðaleikur"),INDEX(Einl.kk!$A$3:$F$1041,MATCH(Skráningarblað!O210,Einl.kk!$D$3:$D$1041,0),6),IF(AND(P210="Male",B210="Tvíliðaleikur"),INDEX(Tvíl.kk!$A$3:$F$1054,MATCH(Skráningarblað!O210,Tvíl.kk!$D$3:$D$1054,0),6),IF(AND(P210="Male",B210="Tvenndarleikur"),INDEX(Tvennd.kk!$A$3:$F$1025,MATCH(Skráningarblað!O210,Tvennd.kk!$D$3:$D$1025,0),6),IF(AND(P210="Female",B210="Einliðaleikur"),INDEX(Einl.kvk!$A$3:$F$1004,MATCH(Skráningarblað!O210,Einl.kvk!$D$3:$D$1004,0),6),IF(AND(P210="Female",B210="Tvíliðaleikur"),INDEX(Tvíl.kvk!$A$3:$F$1008,MATCH(Skráningarblað!O210,Tvíl.kvk!$D$3:$D$1008,0),6),IF(AND(P210="Female",B210="Tvenndarleikur"),INDEX(Tvennd.kvk!$A$3:$F$1009,MATCH(Skráningarblað!O210,Tvennd.kvk!$D$3:$D$1009,0),6),"")))))),0)</f>
        <v/>
      </c>
      <c r="T210" s="13" t="str">
        <f>IFERROR(INDEX(Leikmannaskrá!$A$2:$E$612,MATCH(A210,Leikmannaskrá!$A$2:$A$612,0),5),"")</f>
        <v/>
      </c>
      <c r="U210" s="29" t="str">
        <f t="shared" si="23"/>
        <v/>
      </c>
    </row>
    <row r="211" spans="1:21" x14ac:dyDescent="0.35">
      <c r="A211" s="28"/>
      <c r="B211" s="28"/>
      <c r="C211" s="28"/>
      <c r="D211" s="28"/>
      <c r="E211" s="28"/>
      <c r="F211" s="13" t="str">
        <f>IFERROR(INDEX(Leikmannaskrá!$A$2:$D$1171,MATCH(A211,Leikmannaskrá!$A$2:$A$1175,0),2),"")</f>
        <v/>
      </c>
      <c r="G211" s="13" t="str">
        <f>IFERROR(INDEX(Leikmannaskrá!$A$2:$D$1171,MATCH(A211,Leikmannaskrá!$A$2:$A$1175,0),4),"")</f>
        <v/>
      </c>
      <c r="H211" s="13" t="str">
        <f>IFERROR(INDEX(Leikmannaskrá!$A$2:$D$1171,MATCH(A211,Leikmannaskrá!$A$2:$A$1175,0),3),"")</f>
        <v/>
      </c>
      <c r="I211" s="13" t="str">
        <f>IFERROR(IF(AND(G211="Male",B211="Einliðaleikur"),INDEX(Einl.kk!$A$3:$F$1041,MATCH(Skráningarblað!F211,Einl.kk!$D$3:$D$1041,0),2),IF(AND(G211="Male",B211="Tvíliðaleikur"),INDEX(Tvíl.kk!$A$3:$F$1054,MATCH(Skráningarblað!F211,Tvíl.kk!$D$3:$D$1054,0),2),IF(AND(G211="Male",B211="Tvenndarleikur"),INDEX(Tvennd.kk!$A$3:$F$1025,MATCH(Skráningarblað!F211,Tvennd.kk!$D$3:$D$1025,0),2),IF(AND(G211="Female",B211="Einliðaleikur"),INDEX(Einl.kvk!$A$3:$F$1004,MATCH(Skráningarblað!F211,Einl.kvk!$D$3:$D$1004,0),2),IF(AND(G211="Female",B211="Tvíliðaleikur"),INDEX(Tvíl.kvk!$A$3:$F$1008,MATCH(Skráningarblað!F211,Tvíl.kvk!$D$3:$D$1008,0),2),IF(AND(G211="Female",B211="Tvenndarleikur"),INDEX(Tvennd.kvk!$A$3:$F$1009,MATCH(Skráningarblað!F211,Tvennd.kvk!$D$3:$D$1009,0),2),"")))))),"2. Deild")</f>
        <v/>
      </c>
      <c r="J211" s="13" t="str">
        <f t="shared" si="18"/>
        <v/>
      </c>
      <c r="K211" s="13" t="str">
        <f t="shared" si="19"/>
        <v/>
      </c>
      <c r="L211" s="13">
        <f t="shared" si="20"/>
        <v>0</v>
      </c>
      <c r="M211" s="13" t="str">
        <f t="shared" si="21"/>
        <v xml:space="preserve"> -  </v>
      </c>
      <c r="N211" s="13" t="str">
        <f>IFERROR(IF(AND(G211="Male",B211="Einliðaleikur"),INDEX(Einl.kk!$A$3:$F$1041,MATCH(Skráningarblað!F211,Einl.kk!$D$3:$D$1041,0),6),IF(AND(G211="Male",B211="Tvíliðaleikur"),INDEX(Tvíl.kk!$A$3:$F$1054,MATCH(Skráningarblað!F211,Tvíl.kk!$D$3:$D$1054,0),6),IF(AND(G211="Male",B211="Tvenndarleikur"),INDEX(Tvennd.kk!$A$3:$F$1025,MATCH(Skráningarblað!F211,Tvennd.kk!$D$3:$D$1025,0),6),IF(AND(G211="Female",B211="Einliðaleikur"),INDEX(Einl.kvk!$A$3:$F$1004,MATCH(Skráningarblað!F211,Einl.kvk!$D$3:$D$1004,0),6),IF(AND(G211="Female",B211="Tvíliðaleikur"),INDEX(Tvíl.kvk!$A$3:$F$1008,MATCH(Skráningarblað!F211,Tvíl.kvk!$D$3:$D$1008,0),6),IF(AND(G211="Female",B211="Tvenndarleikur"),INDEX(Tvennd.kvk!$A$3:$F$1009,MATCH(Skráningarblað!F211,Tvennd.kvk!$D$3:$D$1009,0),6),"")))))),0)</f>
        <v/>
      </c>
      <c r="O211" s="13" t="str">
        <f>IFERROR(IF(F211="","",IF(AND(NOT(B211="Einliðaleikur"),D211=""),"Partner Wanted",INDEX(Leikmannaskrá!$A$2:$D$1171,MATCH(D211,Leikmannaskrá!$A$2:$A$1175,0),2))),"")</f>
        <v/>
      </c>
      <c r="P211" s="13" t="str">
        <f>IFERROR(INDEX(Leikmannaskrá!$A$2:$D$1171,MATCH(D211,Leikmannaskrá!$A$2:$A$1175,0),4),"")</f>
        <v/>
      </c>
      <c r="Q211" s="13" t="str">
        <f>IFERROR(IF(AND(P211="Male",B211="Einliðaleikur"),INDEX(Einl.kk!$A$3:$F$1041,MATCH(Skráningarblað!O211,Einl.kk!$D$3:$D$1041,0),2),IF(AND(P211="Male",B211="Tvíliðaleikur"),INDEX(Tvíl.kk!$A$3:$F$1054,MATCH(Skráningarblað!O211,Tvíl.kk!$D$3:$D$1054,0),2),IF(AND(P211="Male",B211="Tvenndarleikur"),INDEX(Tvennd.kk!$A$3:$F$1025,MATCH(Skráningarblað!O211,Tvennd.kk!$D$3:$D$1025,0),2),IF(AND(P211="Female",B211="Einliðaleikur"),INDEX(Einl.kvk!$A$3:$F$1004,MATCH(Skráningarblað!O211,Einl.kvk!$D$3:$D$1004,0),2),IF(AND(P211="Female",B211="Tvíliðaleikur"),INDEX(Tvíl.kvk!$A$3:$F$1008,MATCH(Skráningarblað!O211,Tvíl.kvk!$D$3:$D$1008,0),2),IF(AND(P211="Female",B211="Tvenndarleikur"),INDEX(Tvennd.kvk!$A$3:$F$1009,MATCH(Skráningarblað!O211,Tvennd.kvk!$D$3:$D$1009,0),2),"")))))),"2. Deild")</f>
        <v/>
      </c>
      <c r="R211" s="13" t="str">
        <f t="shared" si="22"/>
        <v/>
      </c>
      <c r="S211" s="13" t="str">
        <f>IFERROR(IF(AND(P211="Male",B211="Einliðaleikur"),INDEX(Einl.kk!$A$3:$F$1041,MATCH(Skráningarblað!O211,Einl.kk!$D$3:$D$1041,0),6),IF(AND(P211="Male",B211="Tvíliðaleikur"),INDEX(Tvíl.kk!$A$3:$F$1054,MATCH(Skráningarblað!O211,Tvíl.kk!$D$3:$D$1054,0),6),IF(AND(P211="Male",B211="Tvenndarleikur"),INDEX(Tvennd.kk!$A$3:$F$1025,MATCH(Skráningarblað!O211,Tvennd.kk!$D$3:$D$1025,0),6),IF(AND(P211="Female",B211="Einliðaleikur"),INDEX(Einl.kvk!$A$3:$F$1004,MATCH(Skráningarblað!O211,Einl.kvk!$D$3:$D$1004,0),6),IF(AND(P211="Female",B211="Tvíliðaleikur"),INDEX(Tvíl.kvk!$A$3:$F$1008,MATCH(Skráningarblað!O211,Tvíl.kvk!$D$3:$D$1008,0),6),IF(AND(P211="Female",B211="Tvenndarleikur"),INDEX(Tvennd.kvk!$A$3:$F$1009,MATCH(Skráningarblað!O211,Tvennd.kvk!$D$3:$D$1009,0),6),"")))))),0)</f>
        <v/>
      </c>
      <c r="T211" s="13" t="str">
        <f>IFERROR(INDEX(Leikmannaskrá!$A$2:$E$612,MATCH(A211,Leikmannaskrá!$A$2:$A$612,0),5),"")</f>
        <v/>
      </c>
      <c r="U211" s="29" t="str">
        <f t="shared" si="23"/>
        <v/>
      </c>
    </row>
    <row r="212" spans="1:21" x14ac:dyDescent="0.35">
      <c r="A212" s="28"/>
      <c r="B212" s="28"/>
      <c r="C212" s="28"/>
      <c r="D212" s="28"/>
      <c r="E212" s="28"/>
      <c r="F212" s="13" t="str">
        <f>IFERROR(INDEX(Leikmannaskrá!$A$2:$D$1171,MATCH(A212,Leikmannaskrá!$A$2:$A$1175,0),2),"")</f>
        <v/>
      </c>
      <c r="G212" s="13" t="str">
        <f>IFERROR(INDEX(Leikmannaskrá!$A$2:$D$1171,MATCH(A212,Leikmannaskrá!$A$2:$A$1175,0),4),"")</f>
        <v/>
      </c>
      <c r="H212" s="13" t="str">
        <f>IFERROR(INDEX(Leikmannaskrá!$A$2:$D$1171,MATCH(A212,Leikmannaskrá!$A$2:$A$1175,0),3),"")</f>
        <v/>
      </c>
      <c r="I212" s="13" t="str">
        <f>IFERROR(IF(AND(G212="Male",B212="Einliðaleikur"),INDEX(Einl.kk!$A$3:$F$1041,MATCH(Skráningarblað!F212,Einl.kk!$D$3:$D$1041,0),2),IF(AND(G212="Male",B212="Tvíliðaleikur"),INDEX(Tvíl.kk!$A$3:$F$1054,MATCH(Skráningarblað!F212,Tvíl.kk!$D$3:$D$1054,0),2),IF(AND(G212="Male",B212="Tvenndarleikur"),INDEX(Tvennd.kk!$A$3:$F$1025,MATCH(Skráningarblað!F212,Tvennd.kk!$D$3:$D$1025,0),2),IF(AND(G212="Female",B212="Einliðaleikur"),INDEX(Einl.kvk!$A$3:$F$1004,MATCH(Skráningarblað!F212,Einl.kvk!$D$3:$D$1004,0),2),IF(AND(G212="Female",B212="Tvíliðaleikur"),INDEX(Tvíl.kvk!$A$3:$F$1008,MATCH(Skráningarblað!F212,Tvíl.kvk!$D$3:$D$1008,0),2),IF(AND(G212="Female",B212="Tvenndarleikur"),INDEX(Tvennd.kvk!$A$3:$F$1009,MATCH(Skráningarblað!F212,Tvennd.kvk!$D$3:$D$1009,0),2),"")))))),"2. Deild")</f>
        <v/>
      </c>
      <c r="J212" s="13" t="str">
        <f t="shared" si="18"/>
        <v/>
      </c>
      <c r="K212" s="13" t="str">
        <f t="shared" si="19"/>
        <v/>
      </c>
      <c r="L212" s="13">
        <f t="shared" si="20"/>
        <v>0</v>
      </c>
      <c r="M212" s="13" t="str">
        <f t="shared" si="21"/>
        <v xml:space="preserve"> -  </v>
      </c>
      <c r="N212" s="13" t="str">
        <f>IFERROR(IF(AND(G212="Male",B212="Einliðaleikur"),INDEX(Einl.kk!$A$3:$F$1041,MATCH(Skráningarblað!F212,Einl.kk!$D$3:$D$1041,0),6),IF(AND(G212="Male",B212="Tvíliðaleikur"),INDEX(Tvíl.kk!$A$3:$F$1054,MATCH(Skráningarblað!F212,Tvíl.kk!$D$3:$D$1054,0),6),IF(AND(G212="Male",B212="Tvenndarleikur"),INDEX(Tvennd.kk!$A$3:$F$1025,MATCH(Skráningarblað!F212,Tvennd.kk!$D$3:$D$1025,0),6),IF(AND(G212="Female",B212="Einliðaleikur"),INDEX(Einl.kvk!$A$3:$F$1004,MATCH(Skráningarblað!F212,Einl.kvk!$D$3:$D$1004,0),6),IF(AND(G212="Female",B212="Tvíliðaleikur"),INDEX(Tvíl.kvk!$A$3:$F$1008,MATCH(Skráningarblað!F212,Tvíl.kvk!$D$3:$D$1008,0),6),IF(AND(G212="Female",B212="Tvenndarleikur"),INDEX(Tvennd.kvk!$A$3:$F$1009,MATCH(Skráningarblað!F212,Tvennd.kvk!$D$3:$D$1009,0),6),"")))))),0)</f>
        <v/>
      </c>
      <c r="O212" s="13" t="str">
        <f>IFERROR(IF(F212="","",IF(AND(NOT(B212="Einliðaleikur"),D212=""),"Partner Wanted",INDEX(Leikmannaskrá!$A$2:$D$1171,MATCH(D212,Leikmannaskrá!$A$2:$A$1175,0),2))),"")</f>
        <v/>
      </c>
      <c r="P212" s="13" t="str">
        <f>IFERROR(INDEX(Leikmannaskrá!$A$2:$D$1171,MATCH(D212,Leikmannaskrá!$A$2:$A$1175,0),4),"")</f>
        <v/>
      </c>
      <c r="Q212" s="13" t="str">
        <f>IFERROR(IF(AND(P212="Male",B212="Einliðaleikur"),INDEX(Einl.kk!$A$3:$F$1041,MATCH(Skráningarblað!O212,Einl.kk!$D$3:$D$1041,0),2),IF(AND(P212="Male",B212="Tvíliðaleikur"),INDEX(Tvíl.kk!$A$3:$F$1054,MATCH(Skráningarblað!O212,Tvíl.kk!$D$3:$D$1054,0),2),IF(AND(P212="Male",B212="Tvenndarleikur"),INDEX(Tvennd.kk!$A$3:$F$1025,MATCH(Skráningarblað!O212,Tvennd.kk!$D$3:$D$1025,0),2),IF(AND(P212="Female",B212="Einliðaleikur"),INDEX(Einl.kvk!$A$3:$F$1004,MATCH(Skráningarblað!O212,Einl.kvk!$D$3:$D$1004,0),2),IF(AND(P212="Female",B212="Tvíliðaleikur"),INDEX(Tvíl.kvk!$A$3:$F$1008,MATCH(Skráningarblað!O212,Tvíl.kvk!$D$3:$D$1008,0),2),IF(AND(P212="Female",B212="Tvenndarleikur"),INDEX(Tvennd.kvk!$A$3:$F$1009,MATCH(Skráningarblað!O212,Tvennd.kvk!$D$3:$D$1009,0),2),"")))))),"2. Deild")</f>
        <v/>
      </c>
      <c r="R212" s="13" t="str">
        <f t="shared" si="22"/>
        <v/>
      </c>
      <c r="S212" s="13" t="str">
        <f>IFERROR(IF(AND(P212="Male",B212="Einliðaleikur"),INDEX(Einl.kk!$A$3:$F$1041,MATCH(Skráningarblað!O212,Einl.kk!$D$3:$D$1041,0),6),IF(AND(P212="Male",B212="Tvíliðaleikur"),INDEX(Tvíl.kk!$A$3:$F$1054,MATCH(Skráningarblað!O212,Tvíl.kk!$D$3:$D$1054,0),6),IF(AND(P212="Male",B212="Tvenndarleikur"),INDEX(Tvennd.kk!$A$3:$F$1025,MATCH(Skráningarblað!O212,Tvennd.kk!$D$3:$D$1025,0),6),IF(AND(P212="Female",B212="Einliðaleikur"),INDEX(Einl.kvk!$A$3:$F$1004,MATCH(Skráningarblað!O212,Einl.kvk!$D$3:$D$1004,0),6),IF(AND(P212="Female",B212="Tvíliðaleikur"),INDEX(Tvíl.kvk!$A$3:$F$1008,MATCH(Skráningarblað!O212,Tvíl.kvk!$D$3:$D$1008,0),6),IF(AND(P212="Female",B212="Tvenndarleikur"),INDEX(Tvennd.kvk!$A$3:$F$1009,MATCH(Skráningarblað!O212,Tvennd.kvk!$D$3:$D$1009,0),6),"")))))),0)</f>
        <v/>
      </c>
      <c r="T212" s="13" t="str">
        <f>IFERROR(INDEX(Leikmannaskrá!$A$2:$E$612,MATCH(A212,Leikmannaskrá!$A$2:$A$612,0),5),"")</f>
        <v/>
      </c>
      <c r="U212" s="29" t="str">
        <f t="shared" si="23"/>
        <v/>
      </c>
    </row>
    <row r="213" spans="1:21" x14ac:dyDescent="0.35">
      <c r="A213" s="28"/>
      <c r="B213" s="28"/>
      <c r="C213" s="28"/>
      <c r="D213" s="28"/>
      <c r="E213" s="28"/>
      <c r="F213" s="13" t="str">
        <f>IFERROR(INDEX(Leikmannaskrá!$A$2:$D$1171,MATCH(A213,Leikmannaskrá!$A$2:$A$1175,0),2),"")</f>
        <v/>
      </c>
      <c r="G213" s="13" t="str">
        <f>IFERROR(INDEX(Leikmannaskrá!$A$2:$D$1171,MATCH(A213,Leikmannaskrá!$A$2:$A$1175,0),4),"")</f>
        <v/>
      </c>
      <c r="H213" s="13" t="str">
        <f>IFERROR(INDEX(Leikmannaskrá!$A$2:$D$1171,MATCH(A213,Leikmannaskrá!$A$2:$A$1175,0),3),"")</f>
        <v/>
      </c>
      <c r="I213" s="13" t="str">
        <f>IFERROR(IF(AND(G213="Male",B213="Einliðaleikur"),INDEX(Einl.kk!$A$3:$F$1041,MATCH(Skráningarblað!F213,Einl.kk!$D$3:$D$1041,0),2),IF(AND(G213="Male",B213="Tvíliðaleikur"),INDEX(Tvíl.kk!$A$3:$F$1054,MATCH(Skráningarblað!F213,Tvíl.kk!$D$3:$D$1054,0),2),IF(AND(G213="Male",B213="Tvenndarleikur"),INDEX(Tvennd.kk!$A$3:$F$1025,MATCH(Skráningarblað!F213,Tvennd.kk!$D$3:$D$1025,0),2),IF(AND(G213="Female",B213="Einliðaleikur"),INDEX(Einl.kvk!$A$3:$F$1004,MATCH(Skráningarblað!F213,Einl.kvk!$D$3:$D$1004,0),2),IF(AND(G213="Female",B213="Tvíliðaleikur"),INDEX(Tvíl.kvk!$A$3:$F$1008,MATCH(Skráningarblað!F213,Tvíl.kvk!$D$3:$D$1008,0),2),IF(AND(G213="Female",B213="Tvenndarleikur"),INDEX(Tvennd.kvk!$A$3:$F$1009,MATCH(Skráningarblað!F213,Tvennd.kvk!$D$3:$D$1009,0),2),"")))))),"2. Deild")</f>
        <v/>
      </c>
      <c r="J213" s="13" t="str">
        <f t="shared" si="18"/>
        <v/>
      </c>
      <c r="K213" s="13" t="str">
        <f t="shared" si="19"/>
        <v/>
      </c>
      <c r="L213" s="13">
        <f t="shared" si="20"/>
        <v>0</v>
      </c>
      <c r="M213" s="13" t="str">
        <f t="shared" si="21"/>
        <v xml:space="preserve"> -  </v>
      </c>
      <c r="N213" s="13" t="str">
        <f>IFERROR(IF(AND(G213="Male",B213="Einliðaleikur"),INDEX(Einl.kk!$A$3:$F$1041,MATCH(Skráningarblað!F213,Einl.kk!$D$3:$D$1041,0),6),IF(AND(G213="Male",B213="Tvíliðaleikur"),INDEX(Tvíl.kk!$A$3:$F$1054,MATCH(Skráningarblað!F213,Tvíl.kk!$D$3:$D$1054,0),6),IF(AND(G213="Male",B213="Tvenndarleikur"),INDEX(Tvennd.kk!$A$3:$F$1025,MATCH(Skráningarblað!F213,Tvennd.kk!$D$3:$D$1025,0),6),IF(AND(G213="Female",B213="Einliðaleikur"),INDEX(Einl.kvk!$A$3:$F$1004,MATCH(Skráningarblað!F213,Einl.kvk!$D$3:$D$1004,0),6),IF(AND(G213="Female",B213="Tvíliðaleikur"),INDEX(Tvíl.kvk!$A$3:$F$1008,MATCH(Skráningarblað!F213,Tvíl.kvk!$D$3:$D$1008,0),6),IF(AND(G213="Female",B213="Tvenndarleikur"),INDEX(Tvennd.kvk!$A$3:$F$1009,MATCH(Skráningarblað!F213,Tvennd.kvk!$D$3:$D$1009,0),6),"")))))),0)</f>
        <v/>
      </c>
      <c r="O213" s="13" t="str">
        <f>IFERROR(IF(F213="","",IF(AND(NOT(B213="Einliðaleikur"),D213=""),"Partner Wanted",INDEX(Leikmannaskrá!$A$2:$D$1171,MATCH(D213,Leikmannaskrá!$A$2:$A$1175,0),2))),"")</f>
        <v/>
      </c>
      <c r="P213" s="13" t="str">
        <f>IFERROR(INDEX(Leikmannaskrá!$A$2:$D$1171,MATCH(D213,Leikmannaskrá!$A$2:$A$1175,0),4),"")</f>
        <v/>
      </c>
      <c r="Q213" s="13" t="str">
        <f>IFERROR(IF(AND(P213="Male",B213="Einliðaleikur"),INDEX(Einl.kk!$A$3:$F$1041,MATCH(Skráningarblað!O213,Einl.kk!$D$3:$D$1041,0),2),IF(AND(P213="Male",B213="Tvíliðaleikur"),INDEX(Tvíl.kk!$A$3:$F$1054,MATCH(Skráningarblað!O213,Tvíl.kk!$D$3:$D$1054,0),2),IF(AND(P213="Male",B213="Tvenndarleikur"),INDEX(Tvennd.kk!$A$3:$F$1025,MATCH(Skráningarblað!O213,Tvennd.kk!$D$3:$D$1025,0),2),IF(AND(P213="Female",B213="Einliðaleikur"),INDEX(Einl.kvk!$A$3:$F$1004,MATCH(Skráningarblað!O213,Einl.kvk!$D$3:$D$1004,0),2),IF(AND(P213="Female",B213="Tvíliðaleikur"),INDEX(Tvíl.kvk!$A$3:$F$1008,MATCH(Skráningarblað!O213,Tvíl.kvk!$D$3:$D$1008,0),2),IF(AND(P213="Female",B213="Tvenndarleikur"),INDEX(Tvennd.kvk!$A$3:$F$1009,MATCH(Skráningarblað!O213,Tvennd.kvk!$D$3:$D$1009,0),2),"")))))),"2. Deild")</f>
        <v/>
      </c>
      <c r="R213" s="13" t="str">
        <f t="shared" si="22"/>
        <v/>
      </c>
      <c r="S213" s="13" t="str">
        <f>IFERROR(IF(AND(P213="Male",B213="Einliðaleikur"),INDEX(Einl.kk!$A$3:$F$1041,MATCH(Skráningarblað!O213,Einl.kk!$D$3:$D$1041,0),6),IF(AND(P213="Male",B213="Tvíliðaleikur"),INDEX(Tvíl.kk!$A$3:$F$1054,MATCH(Skráningarblað!O213,Tvíl.kk!$D$3:$D$1054,0),6),IF(AND(P213="Male",B213="Tvenndarleikur"),INDEX(Tvennd.kk!$A$3:$F$1025,MATCH(Skráningarblað!O213,Tvennd.kk!$D$3:$D$1025,0),6),IF(AND(P213="Female",B213="Einliðaleikur"),INDEX(Einl.kvk!$A$3:$F$1004,MATCH(Skráningarblað!O213,Einl.kvk!$D$3:$D$1004,0),6),IF(AND(P213="Female",B213="Tvíliðaleikur"),INDEX(Tvíl.kvk!$A$3:$F$1008,MATCH(Skráningarblað!O213,Tvíl.kvk!$D$3:$D$1008,0),6),IF(AND(P213="Female",B213="Tvenndarleikur"),INDEX(Tvennd.kvk!$A$3:$F$1009,MATCH(Skráningarblað!O213,Tvennd.kvk!$D$3:$D$1009,0),6),"")))))),0)</f>
        <v/>
      </c>
      <c r="T213" s="13" t="str">
        <f>IFERROR(INDEX(Leikmannaskrá!$A$2:$E$612,MATCH(A213,Leikmannaskrá!$A$2:$A$612,0),5),"")</f>
        <v/>
      </c>
      <c r="U213" s="29" t="str">
        <f t="shared" si="23"/>
        <v/>
      </c>
    </row>
    <row r="214" spans="1:21" x14ac:dyDescent="0.35">
      <c r="A214" s="28"/>
      <c r="B214" s="28"/>
      <c r="C214" s="28"/>
      <c r="D214" s="28"/>
      <c r="E214" s="28"/>
      <c r="F214" s="13" t="str">
        <f>IFERROR(INDEX(Leikmannaskrá!$A$2:$D$1171,MATCH(A214,Leikmannaskrá!$A$2:$A$1175,0),2),"")</f>
        <v/>
      </c>
      <c r="G214" s="13" t="str">
        <f>IFERROR(INDEX(Leikmannaskrá!$A$2:$D$1171,MATCH(A214,Leikmannaskrá!$A$2:$A$1175,0),4),"")</f>
        <v/>
      </c>
      <c r="H214" s="13" t="str">
        <f>IFERROR(INDEX(Leikmannaskrá!$A$2:$D$1171,MATCH(A214,Leikmannaskrá!$A$2:$A$1175,0),3),"")</f>
        <v/>
      </c>
      <c r="I214" s="13" t="str">
        <f>IFERROR(IF(AND(G214="Male",B214="Einliðaleikur"),INDEX(Einl.kk!$A$3:$F$1041,MATCH(Skráningarblað!F214,Einl.kk!$D$3:$D$1041,0),2),IF(AND(G214="Male",B214="Tvíliðaleikur"),INDEX(Tvíl.kk!$A$3:$F$1054,MATCH(Skráningarblað!F214,Tvíl.kk!$D$3:$D$1054,0),2),IF(AND(G214="Male",B214="Tvenndarleikur"),INDEX(Tvennd.kk!$A$3:$F$1025,MATCH(Skráningarblað!F214,Tvennd.kk!$D$3:$D$1025,0),2),IF(AND(G214="Female",B214="Einliðaleikur"),INDEX(Einl.kvk!$A$3:$F$1004,MATCH(Skráningarblað!F214,Einl.kvk!$D$3:$D$1004,0),2),IF(AND(G214="Female",B214="Tvíliðaleikur"),INDEX(Tvíl.kvk!$A$3:$F$1008,MATCH(Skráningarblað!F214,Tvíl.kvk!$D$3:$D$1008,0),2),IF(AND(G214="Female",B214="Tvenndarleikur"),INDEX(Tvennd.kvk!$A$3:$F$1009,MATCH(Skráningarblað!F214,Tvennd.kvk!$D$3:$D$1009,0),2),"")))))),"2. Deild")</f>
        <v/>
      </c>
      <c r="J214" s="13" t="str">
        <f t="shared" si="18"/>
        <v/>
      </c>
      <c r="K214" s="13" t="str">
        <f t="shared" si="19"/>
        <v/>
      </c>
      <c r="L214" s="13">
        <f t="shared" si="20"/>
        <v>0</v>
      </c>
      <c r="M214" s="13" t="str">
        <f t="shared" si="21"/>
        <v xml:space="preserve"> -  </v>
      </c>
      <c r="N214" s="13" t="str">
        <f>IFERROR(IF(AND(G214="Male",B214="Einliðaleikur"),INDEX(Einl.kk!$A$3:$F$1041,MATCH(Skráningarblað!F214,Einl.kk!$D$3:$D$1041,0),6),IF(AND(G214="Male",B214="Tvíliðaleikur"),INDEX(Tvíl.kk!$A$3:$F$1054,MATCH(Skráningarblað!F214,Tvíl.kk!$D$3:$D$1054,0),6),IF(AND(G214="Male",B214="Tvenndarleikur"),INDEX(Tvennd.kk!$A$3:$F$1025,MATCH(Skráningarblað!F214,Tvennd.kk!$D$3:$D$1025,0),6),IF(AND(G214="Female",B214="Einliðaleikur"),INDEX(Einl.kvk!$A$3:$F$1004,MATCH(Skráningarblað!F214,Einl.kvk!$D$3:$D$1004,0),6),IF(AND(G214="Female",B214="Tvíliðaleikur"),INDEX(Tvíl.kvk!$A$3:$F$1008,MATCH(Skráningarblað!F214,Tvíl.kvk!$D$3:$D$1008,0),6),IF(AND(G214="Female",B214="Tvenndarleikur"),INDEX(Tvennd.kvk!$A$3:$F$1009,MATCH(Skráningarblað!F214,Tvennd.kvk!$D$3:$D$1009,0),6),"")))))),0)</f>
        <v/>
      </c>
      <c r="O214" s="13" t="str">
        <f>IFERROR(IF(F214="","",IF(AND(NOT(B214="Einliðaleikur"),D214=""),"Partner Wanted",INDEX(Leikmannaskrá!$A$2:$D$1171,MATCH(D214,Leikmannaskrá!$A$2:$A$1175,0),2))),"")</f>
        <v/>
      </c>
      <c r="P214" s="13" t="str">
        <f>IFERROR(INDEX(Leikmannaskrá!$A$2:$D$1171,MATCH(D214,Leikmannaskrá!$A$2:$A$1175,0),4),"")</f>
        <v/>
      </c>
      <c r="Q214" s="13" t="str">
        <f>IFERROR(IF(AND(P214="Male",B214="Einliðaleikur"),INDEX(Einl.kk!$A$3:$F$1041,MATCH(Skráningarblað!O214,Einl.kk!$D$3:$D$1041,0),2),IF(AND(P214="Male",B214="Tvíliðaleikur"),INDEX(Tvíl.kk!$A$3:$F$1054,MATCH(Skráningarblað!O214,Tvíl.kk!$D$3:$D$1054,0),2),IF(AND(P214="Male",B214="Tvenndarleikur"),INDEX(Tvennd.kk!$A$3:$F$1025,MATCH(Skráningarblað!O214,Tvennd.kk!$D$3:$D$1025,0),2),IF(AND(P214="Female",B214="Einliðaleikur"),INDEX(Einl.kvk!$A$3:$F$1004,MATCH(Skráningarblað!O214,Einl.kvk!$D$3:$D$1004,0),2),IF(AND(P214="Female",B214="Tvíliðaleikur"),INDEX(Tvíl.kvk!$A$3:$F$1008,MATCH(Skráningarblað!O214,Tvíl.kvk!$D$3:$D$1008,0),2),IF(AND(P214="Female",B214="Tvenndarleikur"),INDEX(Tvennd.kvk!$A$3:$F$1009,MATCH(Skráningarblað!O214,Tvennd.kvk!$D$3:$D$1009,0),2),"")))))),"2. Deild")</f>
        <v/>
      </c>
      <c r="R214" s="13" t="str">
        <f t="shared" si="22"/>
        <v/>
      </c>
      <c r="S214" s="13" t="str">
        <f>IFERROR(IF(AND(P214="Male",B214="Einliðaleikur"),INDEX(Einl.kk!$A$3:$F$1041,MATCH(Skráningarblað!O214,Einl.kk!$D$3:$D$1041,0),6),IF(AND(P214="Male",B214="Tvíliðaleikur"),INDEX(Tvíl.kk!$A$3:$F$1054,MATCH(Skráningarblað!O214,Tvíl.kk!$D$3:$D$1054,0),6),IF(AND(P214="Male",B214="Tvenndarleikur"),INDEX(Tvennd.kk!$A$3:$F$1025,MATCH(Skráningarblað!O214,Tvennd.kk!$D$3:$D$1025,0),6),IF(AND(P214="Female",B214="Einliðaleikur"),INDEX(Einl.kvk!$A$3:$F$1004,MATCH(Skráningarblað!O214,Einl.kvk!$D$3:$D$1004,0),6),IF(AND(P214="Female",B214="Tvíliðaleikur"),INDEX(Tvíl.kvk!$A$3:$F$1008,MATCH(Skráningarblað!O214,Tvíl.kvk!$D$3:$D$1008,0),6),IF(AND(P214="Female",B214="Tvenndarleikur"),INDEX(Tvennd.kvk!$A$3:$F$1009,MATCH(Skráningarblað!O214,Tvennd.kvk!$D$3:$D$1009,0),6),"")))))),0)</f>
        <v/>
      </c>
      <c r="T214" s="13" t="str">
        <f>IFERROR(INDEX(Leikmannaskrá!$A$2:$E$612,MATCH(A214,Leikmannaskrá!$A$2:$A$612,0),5),"")</f>
        <v/>
      </c>
      <c r="U214" s="29" t="str">
        <f t="shared" si="23"/>
        <v/>
      </c>
    </row>
    <row r="215" spans="1:21" x14ac:dyDescent="0.35">
      <c r="A215" s="28"/>
      <c r="B215" s="28"/>
      <c r="C215" s="28"/>
      <c r="D215" s="28"/>
      <c r="E215" s="28"/>
      <c r="F215" s="13" t="str">
        <f>IFERROR(INDEX(Leikmannaskrá!$A$2:$D$1171,MATCH(A215,Leikmannaskrá!$A$2:$A$1175,0),2),"")</f>
        <v/>
      </c>
      <c r="G215" s="13" t="str">
        <f>IFERROR(INDEX(Leikmannaskrá!$A$2:$D$1171,MATCH(A215,Leikmannaskrá!$A$2:$A$1175,0),4),"")</f>
        <v/>
      </c>
      <c r="H215" s="13" t="str">
        <f>IFERROR(INDEX(Leikmannaskrá!$A$2:$D$1171,MATCH(A215,Leikmannaskrá!$A$2:$A$1175,0),3),"")</f>
        <v/>
      </c>
      <c r="I215" s="13" t="str">
        <f>IFERROR(IF(AND(G215="Male",B215="Einliðaleikur"),INDEX(Einl.kk!$A$3:$F$1041,MATCH(Skráningarblað!F215,Einl.kk!$D$3:$D$1041,0),2),IF(AND(G215="Male",B215="Tvíliðaleikur"),INDEX(Tvíl.kk!$A$3:$F$1054,MATCH(Skráningarblað!F215,Tvíl.kk!$D$3:$D$1054,0),2),IF(AND(G215="Male",B215="Tvenndarleikur"),INDEX(Tvennd.kk!$A$3:$F$1025,MATCH(Skráningarblað!F215,Tvennd.kk!$D$3:$D$1025,0),2),IF(AND(G215="Female",B215="Einliðaleikur"),INDEX(Einl.kvk!$A$3:$F$1004,MATCH(Skráningarblað!F215,Einl.kvk!$D$3:$D$1004,0),2),IF(AND(G215="Female",B215="Tvíliðaleikur"),INDEX(Tvíl.kvk!$A$3:$F$1008,MATCH(Skráningarblað!F215,Tvíl.kvk!$D$3:$D$1008,0),2),IF(AND(G215="Female",B215="Tvenndarleikur"),INDEX(Tvennd.kvk!$A$3:$F$1009,MATCH(Skráningarblað!F215,Tvennd.kvk!$D$3:$D$1009,0),2),"")))))),"2. Deild")</f>
        <v/>
      </c>
      <c r="J215" s="13" t="str">
        <f t="shared" si="18"/>
        <v/>
      </c>
      <c r="K215" s="13" t="str">
        <f t="shared" si="19"/>
        <v/>
      </c>
      <c r="L215" s="13">
        <f t="shared" si="20"/>
        <v>0</v>
      </c>
      <c r="M215" s="13" t="str">
        <f t="shared" si="21"/>
        <v xml:space="preserve"> -  </v>
      </c>
      <c r="N215" s="13" t="str">
        <f>IFERROR(IF(AND(G215="Male",B215="Einliðaleikur"),INDEX(Einl.kk!$A$3:$F$1041,MATCH(Skráningarblað!F215,Einl.kk!$D$3:$D$1041,0),6),IF(AND(G215="Male",B215="Tvíliðaleikur"),INDEX(Tvíl.kk!$A$3:$F$1054,MATCH(Skráningarblað!F215,Tvíl.kk!$D$3:$D$1054,0),6),IF(AND(G215="Male",B215="Tvenndarleikur"),INDEX(Tvennd.kk!$A$3:$F$1025,MATCH(Skráningarblað!F215,Tvennd.kk!$D$3:$D$1025,0),6),IF(AND(G215="Female",B215="Einliðaleikur"),INDEX(Einl.kvk!$A$3:$F$1004,MATCH(Skráningarblað!F215,Einl.kvk!$D$3:$D$1004,0),6),IF(AND(G215="Female",B215="Tvíliðaleikur"),INDEX(Tvíl.kvk!$A$3:$F$1008,MATCH(Skráningarblað!F215,Tvíl.kvk!$D$3:$D$1008,0),6),IF(AND(G215="Female",B215="Tvenndarleikur"),INDEX(Tvennd.kvk!$A$3:$F$1009,MATCH(Skráningarblað!F215,Tvennd.kvk!$D$3:$D$1009,0),6),"")))))),0)</f>
        <v/>
      </c>
      <c r="O215" s="13" t="str">
        <f>IFERROR(IF(F215="","",IF(AND(NOT(B215="Einliðaleikur"),D215=""),"Partner Wanted",INDEX(Leikmannaskrá!$A$2:$D$1171,MATCH(D215,Leikmannaskrá!$A$2:$A$1175,0),2))),"")</f>
        <v/>
      </c>
      <c r="P215" s="13" t="str">
        <f>IFERROR(INDEX(Leikmannaskrá!$A$2:$D$1171,MATCH(D215,Leikmannaskrá!$A$2:$A$1175,0),4),"")</f>
        <v/>
      </c>
      <c r="Q215" s="13" t="str">
        <f>IFERROR(IF(AND(P215="Male",B215="Einliðaleikur"),INDEX(Einl.kk!$A$3:$F$1041,MATCH(Skráningarblað!O215,Einl.kk!$D$3:$D$1041,0),2),IF(AND(P215="Male",B215="Tvíliðaleikur"),INDEX(Tvíl.kk!$A$3:$F$1054,MATCH(Skráningarblað!O215,Tvíl.kk!$D$3:$D$1054,0),2),IF(AND(P215="Male",B215="Tvenndarleikur"),INDEX(Tvennd.kk!$A$3:$F$1025,MATCH(Skráningarblað!O215,Tvennd.kk!$D$3:$D$1025,0),2),IF(AND(P215="Female",B215="Einliðaleikur"),INDEX(Einl.kvk!$A$3:$F$1004,MATCH(Skráningarblað!O215,Einl.kvk!$D$3:$D$1004,0),2),IF(AND(P215="Female",B215="Tvíliðaleikur"),INDEX(Tvíl.kvk!$A$3:$F$1008,MATCH(Skráningarblað!O215,Tvíl.kvk!$D$3:$D$1008,0),2),IF(AND(P215="Female",B215="Tvenndarleikur"),INDEX(Tvennd.kvk!$A$3:$F$1009,MATCH(Skráningarblað!O215,Tvennd.kvk!$D$3:$D$1009,0),2),"")))))),"2. Deild")</f>
        <v/>
      </c>
      <c r="R215" s="13" t="str">
        <f t="shared" si="22"/>
        <v/>
      </c>
      <c r="S215" s="13" t="str">
        <f>IFERROR(IF(AND(P215="Male",B215="Einliðaleikur"),INDEX(Einl.kk!$A$3:$F$1041,MATCH(Skráningarblað!O215,Einl.kk!$D$3:$D$1041,0),6),IF(AND(P215="Male",B215="Tvíliðaleikur"),INDEX(Tvíl.kk!$A$3:$F$1054,MATCH(Skráningarblað!O215,Tvíl.kk!$D$3:$D$1054,0),6),IF(AND(P215="Male",B215="Tvenndarleikur"),INDEX(Tvennd.kk!$A$3:$F$1025,MATCH(Skráningarblað!O215,Tvennd.kk!$D$3:$D$1025,0),6),IF(AND(P215="Female",B215="Einliðaleikur"),INDEX(Einl.kvk!$A$3:$F$1004,MATCH(Skráningarblað!O215,Einl.kvk!$D$3:$D$1004,0),6),IF(AND(P215="Female",B215="Tvíliðaleikur"),INDEX(Tvíl.kvk!$A$3:$F$1008,MATCH(Skráningarblað!O215,Tvíl.kvk!$D$3:$D$1008,0),6),IF(AND(P215="Female",B215="Tvenndarleikur"),INDEX(Tvennd.kvk!$A$3:$F$1009,MATCH(Skráningarblað!O215,Tvennd.kvk!$D$3:$D$1009,0),6),"")))))),0)</f>
        <v/>
      </c>
      <c r="T215" s="13" t="str">
        <f>IFERROR(INDEX(Leikmannaskrá!$A$2:$E$612,MATCH(A215,Leikmannaskrá!$A$2:$A$612,0),5),"")</f>
        <v/>
      </c>
      <c r="U215" s="29" t="str">
        <f t="shared" si="23"/>
        <v/>
      </c>
    </row>
    <row r="216" spans="1:21" x14ac:dyDescent="0.35">
      <c r="A216" s="28"/>
      <c r="B216" s="28"/>
      <c r="C216" s="28"/>
      <c r="D216" s="28"/>
      <c r="E216" s="28"/>
      <c r="F216" s="13" t="str">
        <f>IFERROR(INDEX(Leikmannaskrá!$A$2:$D$1171,MATCH(A216,Leikmannaskrá!$A$2:$A$1175,0),2),"")</f>
        <v/>
      </c>
      <c r="G216" s="13" t="str">
        <f>IFERROR(INDEX(Leikmannaskrá!$A$2:$D$1171,MATCH(A216,Leikmannaskrá!$A$2:$A$1175,0),4),"")</f>
        <v/>
      </c>
      <c r="H216" s="13" t="str">
        <f>IFERROR(INDEX(Leikmannaskrá!$A$2:$D$1171,MATCH(A216,Leikmannaskrá!$A$2:$A$1175,0),3),"")</f>
        <v/>
      </c>
      <c r="I216" s="13" t="str">
        <f>IFERROR(IF(AND(G216="Male",B216="Einliðaleikur"),INDEX(Einl.kk!$A$3:$F$1041,MATCH(Skráningarblað!F216,Einl.kk!$D$3:$D$1041,0),2),IF(AND(G216="Male",B216="Tvíliðaleikur"),INDEX(Tvíl.kk!$A$3:$F$1054,MATCH(Skráningarblað!F216,Tvíl.kk!$D$3:$D$1054,0),2),IF(AND(G216="Male",B216="Tvenndarleikur"),INDEX(Tvennd.kk!$A$3:$F$1025,MATCH(Skráningarblað!F216,Tvennd.kk!$D$3:$D$1025,0),2),IF(AND(G216="Female",B216="Einliðaleikur"),INDEX(Einl.kvk!$A$3:$F$1004,MATCH(Skráningarblað!F216,Einl.kvk!$D$3:$D$1004,0),2),IF(AND(G216="Female",B216="Tvíliðaleikur"),INDEX(Tvíl.kvk!$A$3:$F$1008,MATCH(Skráningarblað!F216,Tvíl.kvk!$D$3:$D$1008,0),2),IF(AND(G216="Female",B216="Tvenndarleikur"),INDEX(Tvennd.kvk!$A$3:$F$1009,MATCH(Skráningarblað!F216,Tvennd.kvk!$D$3:$D$1009,0),2),"")))))),"2. Deild")</f>
        <v/>
      </c>
      <c r="J216" s="13" t="str">
        <f t="shared" si="18"/>
        <v/>
      </c>
      <c r="K216" s="13" t="str">
        <f t="shared" si="19"/>
        <v/>
      </c>
      <c r="L216" s="13">
        <f t="shared" si="20"/>
        <v>0</v>
      </c>
      <c r="M216" s="13" t="str">
        <f t="shared" si="21"/>
        <v xml:space="preserve"> -  </v>
      </c>
      <c r="N216" s="13" t="str">
        <f>IFERROR(IF(AND(G216="Male",B216="Einliðaleikur"),INDEX(Einl.kk!$A$3:$F$1041,MATCH(Skráningarblað!F216,Einl.kk!$D$3:$D$1041,0),6),IF(AND(G216="Male",B216="Tvíliðaleikur"),INDEX(Tvíl.kk!$A$3:$F$1054,MATCH(Skráningarblað!F216,Tvíl.kk!$D$3:$D$1054,0),6),IF(AND(G216="Male",B216="Tvenndarleikur"),INDEX(Tvennd.kk!$A$3:$F$1025,MATCH(Skráningarblað!F216,Tvennd.kk!$D$3:$D$1025,0),6),IF(AND(G216="Female",B216="Einliðaleikur"),INDEX(Einl.kvk!$A$3:$F$1004,MATCH(Skráningarblað!F216,Einl.kvk!$D$3:$D$1004,0),6),IF(AND(G216="Female",B216="Tvíliðaleikur"),INDEX(Tvíl.kvk!$A$3:$F$1008,MATCH(Skráningarblað!F216,Tvíl.kvk!$D$3:$D$1008,0),6),IF(AND(G216="Female",B216="Tvenndarleikur"),INDEX(Tvennd.kvk!$A$3:$F$1009,MATCH(Skráningarblað!F216,Tvennd.kvk!$D$3:$D$1009,0),6),"")))))),0)</f>
        <v/>
      </c>
      <c r="O216" s="13" t="str">
        <f>IFERROR(IF(F216="","",IF(AND(NOT(B216="Einliðaleikur"),D216=""),"Partner Wanted",INDEX(Leikmannaskrá!$A$2:$D$1171,MATCH(D216,Leikmannaskrá!$A$2:$A$1175,0),2))),"")</f>
        <v/>
      </c>
      <c r="P216" s="13" t="str">
        <f>IFERROR(INDEX(Leikmannaskrá!$A$2:$D$1171,MATCH(D216,Leikmannaskrá!$A$2:$A$1175,0),4),"")</f>
        <v/>
      </c>
      <c r="Q216" s="13" t="str">
        <f>IFERROR(IF(AND(P216="Male",B216="Einliðaleikur"),INDEX(Einl.kk!$A$3:$F$1041,MATCH(Skráningarblað!O216,Einl.kk!$D$3:$D$1041,0),2),IF(AND(P216="Male",B216="Tvíliðaleikur"),INDEX(Tvíl.kk!$A$3:$F$1054,MATCH(Skráningarblað!O216,Tvíl.kk!$D$3:$D$1054,0),2),IF(AND(P216="Male",B216="Tvenndarleikur"),INDEX(Tvennd.kk!$A$3:$F$1025,MATCH(Skráningarblað!O216,Tvennd.kk!$D$3:$D$1025,0),2),IF(AND(P216="Female",B216="Einliðaleikur"),INDEX(Einl.kvk!$A$3:$F$1004,MATCH(Skráningarblað!O216,Einl.kvk!$D$3:$D$1004,0),2),IF(AND(P216="Female",B216="Tvíliðaleikur"),INDEX(Tvíl.kvk!$A$3:$F$1008,MATCH(Skráningarblað!O216,Tvíl.kvk!$D$3:$D$1008,0),2),IF(AND(P216="Female",B216="Tvenndarleikur"),INDEX(Tvennd.kvk!$A$3:$F$1009,MATCH(Skráningarblað!O216,Tvennd.kvk!$D$3:$D$1009,0),2),"")))))),"2. Deild")</f>
        <v/>
      </c>
      <c r="R216" s="13" t="str">
        <f t="shared" si="22"/>
        <v/>
      </c>
      <c r="S216" s="13" t="str">
        <f>IFERROR(IF(AND(P216="Male",B216="Einliðaleikur"),INDEX(Einl.kk!$A$3:$F$1041,MATCH(Skráningarblað!O216,Einl.kk!$D$3:$D$1041,0),6),IF(AND(P216="Male",B216="Tvíliðaleikur"),INDEX(Tvíl.kk!$A$3:$F$1054,MATCH(Skráningarblað!O216,Tvíl.kk!$D$3:$D$1054,0),6),IF(AND(P216="Male",B216="Tvenndarleikur"),INDEX(Tvennd.kk!$A$3:$F$1025,MATCH(Skráningarblað!O216,Tvennd.kk!$D$3:$D$1025,0),6),IF(AND(P216="Female",B216="Einliðaleikur"),INDEX(Einl.kvk!$A$3:$F$1004,MATCH(Skráningarblað!O216,Einl.kvk!$D$3:$D$1004,0),6),IF(AND(P216="Female",B216="Tvíliðaleikur"),INDEX(Tvíl.kvk!$A$3:$F$1008,MATCH(Skráningarblað!O216,Tvíl.kvk!$D$3:$D$1008,0),6),IF(AND(P216="Female",B216="Tvenndarleikur"),INDEX(Tvennd.kvk!$A$3:$F$1009,MATCH(Skráningarblað!O216,Tvennd.kvk!$D$3:$D$1009,0),6),"")))))),0)</f>
        <v/>
      </c>
      <c r="T216" s="13" t="str">
        <f>IFERROR(INDEX(Leikmannaskrá!$A$2:$E$612,MATCH(A216,Leikmannaskrá!$A$2:$A$612,0),5),"")</f>
        <v/>
      </c>
      <c r="U216" s="29" t="str">
        <f t="shared" si="23"/>
        <v/>
      </c>
    </row>
    <row r="217" spans="1:21" x14ac:dyDescent="0.35">
      <c r="A217" s="28"/>
      <c r="B217" s="28"/>
      <c r="C217" s="28"/>
      <c r="D217" s="28"/>
      <c r="E217" s="28"/>
      <c r="F217" s="13" t="str">
        <f>IFERROR(INDEX(Leikmannaskrá!$A$2:$D$1171,MATCH(A217,Leikmannaskrá!$A$2:$A$1175,0),2),"")</f>
        <v/>
      </c>
      <c r="G217" s="13" t="str">
        <f>IFERROR(INDEX(Leikmannaskrá!$A$2:$D$1171,MATCH(A217,Leikmannaskrá!$A$2:$A$1175,0),4),"")</f>
        <v/>
      </c>
      <c r="H217" s="13" t="str">
        <f>IFERROR(INDEX(Leikmannaskrá!$A$2:$D$1171,MATCH(A217,Leikmannaskrá!$A$2:$A$1175,0),3),"")</f>
        <v/>
      </c>
      <c r="I217" s="13" t="str">
        <f>IFERROR(IF(AND(G217="Male",B217="Einliðaleikur"),INDEX(Einl.kk!$A$3:$F$1041,MATCH(Skráningarblað!F217,Einl.kk!$D$3:$D$1041,0),2),IF(AND(G217="Male",B217="Tvíliðaleikur"),INDEX(Tvíl.kk!$A$3:$F$1054,MATCH(Skráningarblað!F217,Tvíl.kk!$D$3:$D$1054,0),2),IF(AND(G217="Male",B217="Tvenndarleikur"),INDEX(Tvennd.kk!$A$3:$F$1025,MATCH(Skráningarblað!F217,Tvennd.kk!$D$3:$D$1025,0),2),IF(AND(G217="Female",B217="Einliðaleikur"),INDEX(Einl.kvk!$A$3:$F$1004,MATCH(Skráningarblað!F217,Einl.kvk!$D$3:$D$1004,0),2),IF(AND(G217="Female",B217="Tvíliðaleikur"),INDEX(Tvíl.kvk!$A$3:$F$1008,MATCH(Skráningarblað!F217,Tvíl.kvk!$D$3:$D$1008,0),2),IF(AND(G217="Female",B217="Tvenndarleikur"),INDEX(Tvennd.kvk!$A$3:$F$1009,MATCH(Skráningarblað!F217,Tvennd.kvk!$D$3:$D$1009,0),2),"")))))),"2. Deild")</f>
        <v/>
      </c>
      <c r="J217" s="13" t="str">
        <f t="shared" si="18"/>
        <v/>
      </c>
      <c r="K217" s="13" t="str">
        <f t="shared" si="19"/>
        <v/>
      </c>
      <c r="L217" s="13">
        <f t="shared" si="20"/>
        <v>0</v>
      </c>
      <c r="M217" s="13" t="str">
        <f t="shared" si="21"/>
        <v xml:space="preserve"> -  </v>
      </c>
      <c r="N217" s="13" t="str">
        <f>IFERROR(IF(AND(G217="Male",B217="Einliðaleikur"),INDEX(Einl.kk!$A$3:$F$1041,MATCH(Skráningarblað!F217,Einl.kk!$D$3:$D$1041,0),6),IF(AND(G217="Male",B217="Tvíliðaleikur"),INDEX(Tvíl.kk!$A$3:$F$1054,MATCH(Skráningarblað!F217,Tvíl.kk!$D$3:$D$1054,0),6),IF(AND(G217="Male",B217="Tvenndarleikur"),INDEX(Tvennd.kk!$A$3:$F$1025,MATCH(Skráningarblað!F217,Tvennd.kk!$D$3:$D$1025,0),6),IF(AND(G217="Female",B217="Einliðaleikur"),INDEX(Einl.kvk!$A$3:$F$1004,MATCH(Skráningarblað!F217,Einl.kvk!$D$3:$D$1004,0),6),IF(AND(G217="Female",B217="Tvíliðaleikur"),INDEX(Tvíl.kvk!$A$3:$F$1008,MATCH(Skráningarblað!F217,Tvíl.kvk!$D$3:$D$1008,0),6),IF(AND(G217="Female",B217="Tvenndarleikur"),INDEX(Tvennd.kvk!$A$3:$F$1009,MATCH(Skráningarblað!F217,Tvennd.kvk!$D$3:$D$1009,0),6),"")))))),0)</f>
        <v/>
      </c>
      <c r="O217" s="13" t="str">
        <f>IFERROR(IF(F217="","",IF(AND(NOT(B217="Einliðaleikur"),D217=""),"Partner Wanted",INDEX(Leikmannaskrá!$A$2:$D$1171,MATCH(D217,Leikmannaskrá!$A$2:$A$1175,0),2))),"")</f>
        <v/>
      </c>
      <c r="P217" s="13" t="str">
        <f>IFERROR(INDEX(Leikmannaskrá!$A$2:$D$1171,MATCH(D217,Leikmannaskrá!$A$2:$A$1175,0),4),"")</f>
        <v/>
      </c>
      <c r="Q217" s="13" t="str">
        <f>IFERROR(IF(AND(P217="Male",B217="Einliðaleikur"),INDEX(Einl.kk!$A$3:$F$1041,MATCH(Skráningarblað!O217,Einl.kk!$D$3:$D$1041,0),2),IF(AND(P217="Male",B217="Tvíliðaleikur"),INDEX(Tvíl.kk!$A$3:$F$1054,MATCH(Skráningarblað!O217,Tvíl.kk!$D$3:$D$1054,0),2),IF(AND(P217="Male",B217="Tvenndarleikur"),INDEX(Tvennd.kk!$A$3:$F$1025,MATCH(Skráningarblað!O217,Tvennd.kk!$D$3:$D$1025,0),2),IF(AND(P217="Female",B217="Einliðaleikur"),INDEX(Einl.kvk!$A$3:$F$1004,MATCH(Skráningarblað!O217,Einl.kvk!$D$3:$D$1004,0),2),IF(AND(P217="Female",B217="Tvíliðaleikur"),INDEX(Tvíl.kvk!$A$3:$F$1008,MATCH(Skráningarblað!O217,Tvíl.kvk!$D$3:$D$1008,0),2),IF(AND(P217="Female",B217="Tvenndarleikur"),INDEX(Tvennd.kvk!$A$3:$F$1009,MATCH(Skráningarblað!O217,Tvennd.kvk!$D$3:$D$1009,0),2),"")))))),"2. Deild")</f>
        <v/>
      </c>
      <c r="R217" s="13" t="str">
        <f t="shared" si="22"/>
        <v/>
      </c>
      <c r="S217" s="13" t="str">
        <f>IFERROR(IF(AND(P217="Male",B217="Einliðaleikur"),INDEX(Einl.kk!$A$3:$F$1041,MATCH(Skráningarblað!O217,Einl.kk!$D$3:$D$1041,0),6),IF(AND(P217="Male",B217="Tvíliðaleikur"),INDEX(Tvíl.kk!$A$3:$F$1054,MATCH(Skráningarblað!O217,Tvíl.kk!$D$3:$D$1054,0),6),IF(AND(P217="Male",B217="Tvenndarleikur"),INDEX(Tvennd.kk!$A$3:$F$1025,MATCH(Skráningarblað!O217,Tvennd.kk!$D$3:$D$1025,0),6),IF(AND(P217="Female",B217="Einliðaleikur"),INDEX(Einl.kvk!$A$3:$F$1004,MATCH(Skráningarblað!O217,Einl.kvk!$D$3:$D$1004,0),6),IF(AND(P217="Female",B217="Tvíliðaleikur"),INDEX(Tvíl.kvk!$A$3:$F$1008,MATCH(Skráningarblað!O217,Tvíl.kvk!$D$3:$D$1008,0),6),IF(AND(P217="Female",B217="Tvenndarleikur"),INDEX(Tvennd.kvk!$A$3:$F$1009,MATCH(Skráningarblað!O217,Tvennd.kvk!$D$3:$D$1009,0),6),"")))))),0)</f>
        <v/>
      </c>
      <c r="T217" s="13" t="str">
        <f>IFERROR(INDEX(Leikmannaskrá!$A$2:$E$612,MATCH(A217,Leikmannaskrá!$A$2:$A$612,0),5),"")</f>
        <v/>
      </c>
      <c r="U217" s="29" t="str">
        <f t="shared" si="23"/>
        <v/>
      </c>
    </row>
    <row r="218" spans="1:21" x14ac:dyDescent="0.35">
      <c r="A218" s="28"/>
      <c r="B218" s="28"/>
      <c r="C218" s="28"/>
      <c r="D218" s="28"/>
      <c r="E218" s="28"/>
      <c r="F218" s="13" t="str">
        <f>IFERROR(INDEX(Leikmannaskrá!$A$2:$D$1171,MATCH(A218,Leikmannaskrá!$A$2:$A$1175,0),2),"")</f>
        <v/>
      </c>
      <c r="G218" s="13" t="str">
        <f>IFERROR(INDEX(Leikmannaskrá!$A$2:$D$1171,MATCH(A218,Leikmannaskrá!$A$2:$A$1175,0),4),"")</f>
        <v/>
      </c>
      <c r="H218" s="13" t="str">
        <f>IFERROR(INDEX(Leikmannaskrá!$A$2:$D$1171,MATCH(A218,Leikmannaskrá!$A$2:$A$1175,0),3),"")</f>
        <v/>
      </c>
      <c r="I218" s="13" t="str">
        <f>IFERROR(IF(AND(G218="Male",B218="Einliðaleikur"),INDEX(Einl.kk!$A$3:$F$1041,MATCH(Skráningarblað!F218,Einl.kk!$D$3:$D$1041,0),2),IF(AND(G218="Male",B218="Tvíliðaleikur"),INDEX(Tvíl.kk!$A$3:$F$1054,MATCH(Skráningarblað!F218,Tvíl.kk!$D$3:$D$1054,0),2),IF(AND(G218="Male",B218="Tvenndarleikur"),INDEX(Tvennd.kk!$A$3:$F$1025,MATCH(Skráningarblað!F218,Tvennd.kk!$D$3:$D$1025,0),2),IF(AND(G218="Female",B218="Einliðaleikur"),INDEX(Einl.kvk!$A$3:$F$1004,MATCH(Skráningarblað!F218,Einl.kvk!$D$3:$D$1004,0),2),IF(AND(G218="Female",B218="Tvíliðaleikur"),INDEX(Tvíl.kvk!$A$3:$F$1008,MATCH(Skráningarblað!F218,Tvíl.kvk!$D$3:$D$1008,0),2),IF(AND(G218="Female",B218="Tvenndarleikur"),INDEX(Tvennd.kvk!$A$3:$F$1009,MATCH(Skráningarblað!F218,Tvennd.kvk!$D$3:$D$1009,0),2),"")))))),"2. Deild")</f>
        <v/>
      </c>
      <c r="J218" s="13" t="str">
        <f t="shared" si="18"/>
        <v/>
      </c>
      <c r="K218" s="13" t="str">
        <f t="shared" si="19"/>
        <v/>
      </c>
      <c r="L218" s="13">
        <f t="shared" si="20"/>
        <v>0</v>
      </c>
      <c r="M218" s="13" t="str">
        <f t="shared" si="21"/>
        <v xml:space="preserve"> -  </v>
      </c>
      <c r="N218" s="13" t="str">
        <f>IFERROR(IF(AND(G218="Male",B218="Einliðaleikur"),INDEX(Einl.kk!$A$3:$F$1041,MATCH(Skráningarblað!F218,Einl.kk!$D$3:$D$1041,0),6),IF(AND(G218="Male",B218="Tvíliðaleikur"),INDEX(Tvíl.kk!$A$3:$F$1054,MATCH(Skráningarblað!F218,Tvíl.kk!$D$3:$D$1054,0),6),IF(AND(G218="Male",B218="Tvenndarleikur"),INDEX(Tvennd.kk!$A$3:$F$1025,MATCH(Skráningarblað!F218,Tvennd.kk!$D$3:$D$1025,0),6),IF(AND(G218="Female",B218="Einliðaleikur"),INDEX(Einl.kvk!$A$3:$F$1004,MATCH(Skráningarblað!F218,Einl.kvk!$D$3:$D$1004,0),6),IF(AND(G218="Female",B218="Tvíliðaleikur"),INDEX(Tvíl.kvk!$A$3:$F$1008,MATCH(Skráningarblað!F218,Tvíl.kvk!$D$3:$D$1008,0),6),IF(AND(G218="Female",B218="Tvenndarleikur"),INDEX(Tvennd.kvk!$A$3:$F$1009,MATCH(Skráningarblað!F218,Tvennd.kvk!$D$3:$D$1009,0),6),"")))))),0)</f>
        <v/>
      </c>
      <c r="O218" s="13" t="str">
        <f>IFERROR(IF(F218="","",IF(AND(NOT(B218="Einliðaleikur"),D218=""),"Partner Wanted",INDEX(Leikmannaskrá!$A$2:$D$1171,MATCH(D218,Leikmannaskrá!$A$2:$A$1175,0),2))),"")</f>
        <v/>
      </c>
      <c r="P218" s="13" t="str">
        <f>IFERROR(INDEX(Leikmannaskrá!$A$2:$D$1171,MATCH(D218,Leikmannaskrá!$A$2:$A$1175,0),4),"")</f>
        <v/>
      </c>
      <c r="Q218" s="13" t="str">
        <f>IFERROR(IF(AND(P218="Male",B218="Einliðaleikur"),INDEX(Einl.kk!$A$3:$F$1041,MATCH(Skráningarblað!O218,Einl.kk!$D$3:$D$1041,0),2),IF(AND(P218="Male",B218="Tvíliðaleikur"),INDEX(Tvíl.kk!$A$3:$F$1054,MATCH(Skráningarblað!O218,Tvíl.kk!$D$3:$D$1054,0),2),IF(AND(P218="Male",B218="Tvenndarleikur"),INDEX(Tvennd.kk!$A$3:$F$1025,MATCH(Skráningarblað!O218,Tvennd.kk!$D$3:$D$1025,0),2),IF(AND(P218="Female",B218="Einliðaleikur"),INDEX(Einl.kvk!$A$3:$F$1004,MATCH(Skráningarblað!O218,Einl.kvk!$D$3:$D$1004,0),2),IF(AND(P218="Female",B218="Tvíliðaleikur"),INDEX(Tvíl.kvk!$A$3:$F$1008,MATCH(Skráningarblað!O218,Tvíl.kvk!$D$3:$D$1008,0),2),IF(AND(P218="Female",B218="Tvenndarleikur"),INDEX(Tvennd.kvk!$A$3:$F$1009,MATCH(Skráningarblað!O218,Tvennd.kvk!$D$3:$D$1009,0),2),"")))))),"2. Deild")</f>
        <v/>
      </c>
      <c r="R218" s="13" t="str">
        <f t="shared" si="22"/>
        <v/>
      </c>
      <c r="S218" s="13" t="str">
        <f>IFERROR(IF(AND(P218="Male",B218="Einliðaleikur"),INDEX(Einl.kk!$A$3:$F$1041,MATCH(Skráningarblað!O218,Einl.kk!$D$3:$D$1041,0),6),IF(AND(P218="Male",B218="Tvíliðaleikur"),INDEX(Tvíl.kk!$A$3:$F$1054,MATCH(Skráningarblað!O218,Tvíl.kk!$D$3:$D$1054,0),6),IF(AND(P218="Male",B218="Tvenndarleikur"),INDEX(Tvennd.kk!$A$3:$F$1025,MATCH(Skráningarblað!O218,Tvennd.kk!$D$3:$D$1025,0),6),IF(AND(P218="Female",B218="Einliðaleikur"),INDEX(Einl.kvk!$A$3:$F$1004,MATCH(Skráningarblað!O218,Einl.kvk!$D$3:$D$1004,0),6),IF(AND(P218="Female",B218="Tvíliðaleikur"),INDEX(Tvíl.kvk!$A$3:$F$1008,MATCH(Skráningarblað!O218,Tvíl.kvk!$D$3:$D$1008,0),6),IF(AND(P218="Female",B218="Tvenndarleikur"),INDEX(Tvennd.kvk!$A$3:$F$1009,MATCH(Skráningarblað!O218,Tvennd.kvk!$D$3:$D$1009,0),6),"")))))),0)</f>
        <v/>
      </c>
      <c r="T218" s="13" t="str">
        <f>IFERROR(INDEX(Leikmannaskrá!$A$2:$E$612,MATCH(A218,Leikmannaskrá!$A$2:$A$612,0),5),"")</f>
        <v/>
      </c>
      <c r="U218" s="29" t="str">
        <f t="shared" si="23"/>
        <v/>
      </c>
    </row>
    <row r="219" spans="1:21" x14ac:dyDescent="0.35">
      <c r="A219" s="28"/>
      <c r="B219" s="28"/>
      <c r="C219" s="28"/>
      <c r="D219" s="28"/>
      <c r="E219" s="28"/>
      <c r="F219" s="13" t="str">
        <f>IFERROR(INDEX(Leikmannaskrá!$A$2:$D$1171,MATCH(A219,Leikmannaskrá!$A$2:$A$1175,0),2),"")</f>
        <v/>
      </c>
      <c r="G219" s="13" t="str">
        <f>IFERROR(INDEX(Leikmannaskrá!$A$2:$D$1171,MATCH(A219,Leikmannaskrá!$A$2:$A$1175,0),4),"")</f>
        <v/>
      </c>
      <c r="H219" s="13" t="str">
        <f>IFERROR(INDEX(Leikmannaskrá!$A$2:$D$1171,MATCH(A219,Leikmannaskrá!$A$2:$A$1175,0),3),"")</f>
        <v/>
      </c>
      <c r="I219" s="13" t="str">
        <f>IFERROR(IF(AND(G219="Male",B219="Einliðaleikur"),INDEX(Einl.kk!$A$3:$F$1041,MATCH(Skráningarblað!F219,Einl.kk!$D$3:$D$1041,0),2),IF(AND(G219="Male",B219="Tvíliðaleikur"),INDEX(Tvíl.kk!$A$3:$F$1054,MATCH(Skráningarblað!F219,Tvíl.kk!$D$3:$D$1054,0),2),IF(AND(G219="Male",B219="Tvenndarleikur"),INDEX(Tvennd.kk!$A$3:$F$1025,MATCH(Skráningarblað!F219,Tvennd.kk!$D$3:$D$1025,0),2),IF(AND(G219="Female",B219="Einliðaleikur"),INDEX(Einl.kvk!$A$3:$F$1004,MATCH(Skráningarblað!F219,Einl.kvk!$D$3:$D$1004,0),2),IF(AND(G219="Female",B219="Tvíliðaleikur"),INDEX(Tvíl.kvk!$A$3:$F$1008,MATCH(Skráningarblað!F219,Tvíl.kvk!$D$3:$D$1008,0),2),IF(AND(G219="Female",B219="Tvenndarleikur"),INDEX(Tvennd.kvk!$A$3:$F$1009,MATCH(Skráningarblað!F219,Tvennd.kvk!$D$3:$D$1009,0),2),"")))))),"2. Deild")</f>
        <v/>
      </c>
      <c r="J219" s="13" t="str">
        <f t="shared" si="18"/>
        <v/>
      </c>
      <c r="K219" s="13" t="str">
        <f t="shared" si="19"/>
        <v/>
      </c>
      <c r="L219" s="13">
        <f t="shared" si="20"/>
        <v>0</v>
      </c>
      <c r="M219" s="13" t="str">
        <f t="shared" si="21"/>
        <v xml:space="preserve"> -  </v>
      </c>
      <c r="N219" s="13" t="str">
        <f>IFERROR(IF(AND(G219="Male",B219="Einliðaleikur"),INDEX(Einl.kk!$A$3:$F$1041,MATCH(Skráningarblað!F219,Einl.kk!$D$3:$D$1041,0),6),IF(AND(G219="Male",B219="Tvíliðaleikur"),INDEX(Tvíl.kk!$A$3:$F$1054,MATCH(Skráningarblað!F219,Tvíl.kk!$D$3:$D$1054,0),6),IF(AND(G219="Male",B219="Tvenndarleikur"),INDEX(Tvennd.kk!$A$3:$F$1025,MATCH(Skráningarblað!F219,Tvennd.kk!$D$3:$D$1025,0),6),IF(AND(G219="Female",B219="Einliðaleikur"),INDEX(Einl.kvk!$A$3:$F$1004,MATCH(Skráningarblað!F219,Einl.kvk!$D$3:$D$1004,0),6),IF(AND(G219="Female",B219="Tvíliðaleikur"),INDEX(Tvíl.kvk!$A$3:$F$1008,MATCH(Skráningarblað!F219,Tvíl.kvk!$D$3:$D$1008,0),6),IF(AND(G219="Female",B219="Tvenndarleikur"),INDEX(Tvennd.kvk!$A$3:$F$1009,MATCH(Skráningarblað!F219,Tvennd.kvk!$D$3:$D$1009,0),6),"")))))),0)</f>
        <v/>
      </c>
      <c r="O219" s="13" t="str">
        <f>IFERROR(IF(F219="","",IF(AND(NOT(B219="Einliðaleikur"),D219=""),"Partner Wanted",INDEX(Leikmannaskrá!$A$2:$D$1171,MATCH(D219,Leikmannaskrá!$A$2:$A$1175,0),2))),"")</f>
        <v/>
      </c>
      <c r="P219" s="13" t="str">
        <f>IFERROR(INDEX(Leikmannaskrá!$A$2:$D$1171,MATCH(D219,Leikmannaskrá!$A$2:$A$1175,0),4),"")</f>
        <v/>
      </c>
      <c r="Q219" s="13" t="str">
        <f>IFERROR(IF(AND(P219="Male",B219="Einliðaleikur"),INDEX(Einl.kk!$A$3:$F$1041,MATCH(Skráningarblað!O219,Einl.kk!$D$3:$D$1041,0),2),IF(AND(P219="Male",B219="Tvíliðaleikur"),INDEX(Tvíl.kk!$A$3:$F$1054,MATCH(Skráningarblað!O219,Tvíl.kk!$D$3:$D$1054,0),2),IF(AND(P219="Male",B219="Tvenndarleikur"),INDEX(Tvennd.kk!$A$3:$F$1025,MATCH(Skráningarblað!O219,Tvennd.kk!$D$3:$D$1025,0),2),IF(AND(P219="Female",B219="Einliðaleikur"),INDEX(Einl.kvk!$A$3:$F$1004,MATCH(Skráningarblað!O219,Einl.kvk!$D$3:$D$1004,0),2),IF(AND(P219="Female",B219="Tvíliðaleikur"),INDEX(Tvíl.kvk!$A$3:$F$1008,MATCH(Skráningarblað!O219,Tvíl.kvk!$D$3:$D$1008,0),2),IF(AND(P219="Female",B219="Tvenndarleikur"),INDEX(Tvennd.kvk!$A$3:$F$1009,MATCH(Skráningarblað!O219,Tvennd.kvk!$D$3:$D$1009,0),2),"")))))),"2. Deild")</f>
        <v/>
      </c>
      <c r="R219" s="13" t="str">
        <f t="shared" si="22"/>
        <v/>
      </c>
      <c r="S219" s="13" t="str">
        <f>IFERROR(IF(AND(P219="Male",B219="Einliðaleikur"),INDEX(Einl.kk!$A$3:$F$1041,MATCH(Skráningarblað!O219,Einl.kk!$D$3:$D$1041,0),6),IF(AND(P219="Male",B219="Tvíliðaleikur"),INDEX(Tvíl.kk!$A$3:$F$1054,MATCH(Skráningarblað!O219,Tvíl.kk!$D$3:$D$1054,0),6),IF(AND(P219="Male",B219="Tvenndarleikur"),INDEX(Tvennd.kk!$A$3:$F$1025,MATCH(Skráningarblað!O219,Tvennd.kk!$D$3:$D$1025,0),6),IF(AND(P219="Female",B219="Einliðaleikur"),INDEX(Einl.kvk!$A$3:$F$1004,MATCH(Skráningarblað!O219,Einl.kvk!$D$3:$D$1004,0),6),IF(AND(P219="Female",B219="Tvíliðaleikur"),INDEX(Tvíl.kvk!$A$3:$F$1008,MATCH(Skráningarblað!O219,Tvíl.kvk!$D$3:$D$1008,0),6),IF(AND(P219="Female",B219="Tvenndarleikur"),INDEX(Tvennd.kvk!$A$3:$F$1009,MATCH(Skráningarblað!O219,Tvennd.kvk!$D$3:$D$1009,0),6),"")))))),0)</f>
        <v/>
      </c>
      <c r="T219" s="13" t="str">
        <f>IFERROR(INDEX(Leikmannaskrá!$A$2:$E$612,MATCH(A219,Leikmannaskrá!$A$2:$A$612,0),5),"")</f>
        <v/>
      </c>
      <c r="U219" s="29" t="str">
        <f t="shared" si="23"/>
        <v/>
      </c>
    </row>
    <row r="220" spans="1:21" x14ac:dyDescent="0.35">
      <c r="A220" s="28"/>
      <c r="B220" s="28"/>
      <c r="C220" s="28"/>
      <c r="D220" s="28"/>
      <c r="E220" s="28"/>
      <c r="F220" s="13" t="str">
        <f>IFERROR(INDEX(Leikmannaskrá!$A$2:$D$1171,MATCH(A220,Leikmannaskrá!$A$2:$A$1175,0),2),"")</f>
        <v/>
      </c>
      <c r="G220" s="13" t="str">
        <f>IFERROR(INDEX(Leikmannaskrá!$A$2:$D$1171,MATCH(A220,Leikmannaskrá!$A$2:$A$1175,0),4),"")</f>
        <v/>
      </c>
      <c r="H220" s="13" t="str">
        <f>IFERROR(INDEX(Leikmannaskrá!$A$2:$D$1171,MATCH(A220,Leikmannaskrá!$A$2:$A$1175,0),3),"")</f>
        <v/>
      </c>
      <c r="I220" s="13" t="str">
        <f>IFERROR(IF(AND(G220="Male",B220="Einliðaleikur"),INDEX(Einl.kk!$A$3:$F$1041,MATCH(Skráningarblað!F220,Einl.kk!$D$3:$D$1041,0),2),IF(AND(G220="Male",B220="Tvíliðaleikur"),INDEX(Tvíl.kk!$A$3:$F$1054,MATCH(Skráningarblað!F220,Tvíl.kk!$D$3:$D$1054,0),2),IF(AND(G220="Male",B220="Tvenndarleikur"),INDEX(Tvennd.kk!$A$3:$F$1025,MATCH(Skráningarblað!F220,Tvennd.kk!$D$3:$D$1025,0),2),IF(AND(G220="Female",B220="Einliðaleikur"),INDEX(Einl.kvk!$A$3:$F$1004,MATCH(Skráningarblað!F220,Einl.kvk!$D$3:$D$1004,0),2),IF(AND(G220="Female",B220="Tvíliðaleikur"),INDEX(Tvíl.kvk!$A$3:$F$1008,MATCH(Skráningarblað!F220,Tvíl.kvk!$D$3:$D$1008,0),2),IF(AND(G220="Female",B220="Tvenndarleikur"),INDEX(Tvennd.kvk!$A$3:$F$1009,MATCH(Skráningarblað!F220,Tvennd.kvk!$D$3:$D$1009,0),2),"")))))),"2. Deild")</f>
        <v/>
      </c>
      <c r="J220" s="13" t="str">
        <f t="shared" si="18"/>
        <v/>
      </c>
      <c r="K220" s="13" t="str">
        <f t="shared" si="19"/>
        <v/>
      </c>
      <c r="L220" s="13">
        <f t="shared" si="20"/>
        <v>0</v>
      </c>
      <c r="M220" s="13" t="str">
        <f t="shared" si="21"/>
        <v xml:space="preserve"> -  </v>
      </c>
      <c r="N220" s="13" t="str">
        <f>IFERROR(IF(AND(G220="Male",B220="Einliðaleikur"),INDEX(Einl.kk!$A$3:$F$1041,MATCH(Skráningarblað!F220,Einl.kk!$D$3:$D$1041,0),6),IF(AND(G220="Male",B220="Tvíliðaleikur"),INDEX(Tvíl.kk!$A$3:$F$1054,MATCH(Skráningarblað!F220,Tvíl.kk!$D$3:$D$1054,0),6),IF(AND(G220="Male",B220="Tvenndarleikur"),INDEX(Tvennd.kk!$A$3:$F$1025,MATCH(Skráningarblað!F220,Tvennd.kk!$D$3:$D$1025,0),6),IF(AND(G220="Female",B220="Einliðaleikur"),INDEX(Einl.kvk!$A$3:$F$1004,MATCH(Skráningarblað!F220,Einl.kvk!$D$3:$D$1004,0),6),IF(AND(G220="Female",B220="Tvíliðaleikur"),INDEX(Tvíl.kvk!$A$3:$F$1008,MATCH(Skráningarblað!F220,Tvíl.kvk!$D$3:$D$1008,0),6),IF(AND(G220="Female",B220="Tvenndarleikur"),INDEX(Tvennd.kvk!$A$3:$F$1009,MATCH(Skráningarblað!F220,Tvennd.kvk!$D$3:$D$1009,0),6),"")))))),0)</f>
        <v/>
      </c>
      <c r="O220" s="13" t="str">
        <f>IFERROR(IF(F220="","",IF(AND(NOT(B220="Einliðaleikur"),D220=""),"Partner Wanted",INDEX(Leikmannaskrá!$A$2:$D$1171,MATCH(D220,Leikmannaskrá!$A$2:$A$1175,0),2))),"")</f>
        <v/>
      </c>
      <c r="P220" s="13" t="str">
        <f>IFERROR(INDEX(Leikmannaskrá!$A$2:$D$1171,MATCH(D220,Leikmannaskrá!$A$2:$A$1175,0),4),"")</f>
        <v/>
      </c>
      <c r="Q220" s="13" t="str">
        <f>IFERROR(IF(AND(P220="Male",B220="Einliðaleikur"),INDEX(Einl.kk!$A$3:$F$1041,MATCH(Skráningarblað!O220,Einl.kk!$D$3:$D$1041,0),2),IF(AND(P220="Male",B220="Tvíliðaleikur"),INDEX(Tvíl.kk!$A$3:$F$1054,MATCH(Skráningarblað!O220,Tvíl.kk!$D$3:$D$1054,0),2),IF(AND(P220="Male",B220="Tvenndarleikur"),INDEX(Tvennd.kk!$A$3:$F$1025,MATCH(Skráningarblað!O220,Tvennd.kk!$D$3:$D$1025,0),2),IF(AND(P220="Female",B220="Einliðaleikur"),INDEX(Einl.kvk!$A$3:$F$1004,MATCH(Skráningarblað!O220,Einl.kvk!$D$3:$D$1004,0),2),IF(AND(P220="Female",B220="Tvíliðaleikur"),INDEX(Tvíl.kvk!$A$3:$F$1008,MATCH(Skráningarblað!O220,Tvíl.kvk!$D$3:$D$1008,0),2),IF(AND(P220="Female",B220="Tvenndarleikur"),INDEX(Tvennd.kvk!$A$3:$F$1009,MATCH(Skráningarblað!O220,Tvennd.kvk!$D$3:$D$1009,0),2),"")))))),"2. Deild")</f>
        <v/>
      </c>
      <c r="R220" s="13" t="str">
        <f t="shared" si="22"/>
        <v/>
      </c>
      <c r="S220" s="13" t="str">
        <f>IFERROR(IF(AND(P220="Male",B220="Einliðaleikur"),INDEX(Einl.kk!$A$3:$F$1041,MATCH(Skráningarblað!O220,Einl.kk!$D$3:$D$1041,0),6),IF(AND(P220="Male",B220="Tvíliðaleikur"),INDEX(Tvíl.kk!$A$3:$F$1054,MATCH(Skráningarblað!O220,Tvíl.kk!$D$3:$D$1054,0),6),IF(AND(P220="Male",B220="Tvenndarleikur"),INDEX(Tvennd.kk!$A$3:$F$1025,MATCH(Skráningarblað!O220,Tvennd.kk!$D$3:$D$1025,0),6),IF(AND(P220="Female",B220="Einliðaleikur"),INDEX(Einl.kvk!$A$3:$F$1004,MATCH(Skráningarblað!O220,Einl.kvk!$D$3:$D$1004,0),6),IF(AND(P220="Female",B220="Tvíliðaleikur"),INDEX(Tvíl.kvk!$A$3:$F$1008,MATCH(Skráningarblað!O220,Tvíl.kvk!$D$3:$D$1008,0),6),IF(AND(P220="Female",B220="Tvenndarleikur"),INDEX(Tvennd.kvk!$A$3:$F$1009,MATCH(Skráningarblað!O220,Tvennd.kvk!$D$3:$D$1009,0),6),"")))))),0)</f>
        <v/>
      </c>
      <c r="T220" s="13" t="str">
        <f>IFERROR(INDEX(Leikmannaskrá!$A$2:$E$612,MATCH(A220,Leikmannaskrá!$A$2:$A$612,0),5),"")</f>
        <v/>
      </c>
      <c r="U220" s="29" t="str">
        <f t="shared" si="23"/>
        <v/>
      </c>
    </row>
    <row r="221" spans="1:21" x14ac:dyDescent="0.35">
      <c r="A221" s="28"/>
      <c r="B221" s="28"/>
      <c r="C221" s="28"/>
      <c r="D221" s="28"/>
      <c r="E221" s="28"/>
      <c r="F221" s="13" t="str">
        <f>IFERROR(INDEX(Leikmannaskrá!$A$2:$D$1171,MATCH(A221,Leikmannaskrá!$A$2:$A$1175,0),2),"")</f>
        <v/>
      </c>
      <c r="G221" s="13" t="str">
        <f>IFERROR(INDEX(Leikmannaskrá!$A$2:$D$1171,MATCH(A221,Leikmannaskrá!$A$2:$A$1175,0),4),"")</f>
        <v/>
      </c>
      <c r="H221" s="13" t="str">
        <f>IFERROR(INDEX(Leikmannaskrá!$A$2:$D$1171,MATCH(A221,Leikmannaskrá!$A$2:$A$1175,0),3),"")</f>
        <v/>
      </c>
      <c r="I221" s="13" t="str">
        <f>IFERROR(IF(AND(G221="Male",B221="Einliðaleikur"),INDEX(Einl.kk!$A$3:$F$1041,MATCH(Skráningarblað!F221,Einl.kk!$D$3:$D$1041,0),2),IF(AND(G221="Male",B221="Tvíliðaleikur"),INDEX(Tvíl.kk!$A$3:$F$1054,MATCH(Skráningarblað!F221,Tvíl.kk!$D$3:$D$1054,0),2),IF(AND(G221="Male",B221="Tvenndarleikur"),INDEX(Tvennd.kk!$A$3:$F$1025,MATCH(Skráningarblað!F221,Tvennd.kk!$D$3:$D$1025,0),2),IF(AND(G221="Female",B221="Einliðaleikur"),INDEX(Einl.kvk!$A$3:$F$1004,MATCH(Skráningarblað!F221,Einl.kvk!$D$3:$D$1004,0),2),IF(AND(G221="Female",B221="Tvíliðaleikur"),INDEX(Tvíl.kvk!$A$3:$F$1008,MATCH(Skráningarblað!F221,Tvíl.kvk!$D$3:$D$1008,0),2),IF(AND(G221="Female",B221="Tvenndarleikur"),INDEX(Tvennd.kvk!$A$3:$F$1009,MATCH(Skráningarblað!F221,Tvennd.kvk!$D$3:$D$1009,0),2),"")))))),"2. Deild")</f>
        <v/>
      </c>
      <c r="J221" s="13" t="str">
        <f t="shared" si="18"/>
        <v/>
      </c>
      <c r="K221" s="13" t="str">
        <f t="shared" si="19"/>
        <v/>
      </c>
      <c r="L221" s="13">
        <f t="shared" si="20"/>
        <v>0</v>
      </c>
      <c r="M221" s="13" t="str">
        <f t="shared" si="21"/>
        <v xml:space="preserve"> -  </v>
      </c>
      <c r="N221" s="13" t="str">
        <f>IFERROR(IF(AND(G221="Male",B221="Einliðaleikur"),INDEX(Einl.kk!$A$3:$F$1041,MATCH(Skráningarblað!F221,Einl.kk!$D$3:$D$1041,0),6),IF(AND(G221="Male",B221="Tvíliðaleikur"),INDEX(Tvíl.kk!$A$3:$F$1054,MATCH(Skráningarblað!F221,Tvíl.kk!$D$3:$D$1054,0),6),IF(AND(G221="Male",B221="Tvenndarleikur"),INDEX(Tvennd.kk!$A$3:$F$1025,MATCH(Skráningarblað!F221,Tvennd.kk!$D$3:$D$1025,0),6),IF(AND(G221="Female",B221="Einliðaleikur"),INDEX(Einl.kvk!$A$3:$F$1004,MATCH(Skráningarblað!F221,Einl.kvk!$D$3:$D$1004,0),6),IF(AND(G221="Female",B221="Tvíliðaleikur"),INDEX(Tvíl.kvk!$A$3:$F$1008,MATCH(Skráningarblað!F221,Tvíl.kvk!$D$3:$D$1008,0),6),IF(AND(G221="Female",B221="Tvenndarleikur"),INDEX(Tvennd.kvk!$A$3:$F$1009,MATCH(Skráningarblað!F221,Tvennd.kvk!$D$3:$D$1009,0),6),"")))))),0)</f>
        <v/>
      </c>
      <c r="O221" s="13" t="str">
        <f>IFERROR(IF(F221="","",IF(AND(NOT(B221="Einliðaleikur"),D221=""),"Partner Wanted",INDEX(Leikmannaskrá!$A$2:$D$1171,MATCH(D221,Leikmannaskrá!$A$2:$A$1175,0),2))),"")</f>
        <v/>
      </c>
      <c r="P221" s="13" t="str">
        <f>IFERROR(INDEX(Leikmannaskrá!$A$2:$D$1171,MATCH(D221,Leikmannaskrá!$A$2:$A$1175,0),4),"")</f>
        <v/>
      </c>
      <c r="Q221" s="13" t="str">
        <f>IFERROR(IF(AND(P221="Male",B221="Einliðaleikur"),INDEX(Einl.kk!$A$3:$F$1041,MATCH(Skráningarblað!O221,Einl.kk!$D$3:$D$1041,0),2),IF(AND(P221="Male",B221="Tvíliðaleikur"),INDEX(Tvíl.kk!$A$3:$F$1054,MATCH(Skráningarblað!O221,Tvíl.kk!$D$3:$D$1054,0),2),IF(AND(P221="Male",B221="Tvenndarleikur"),INDEX(Tvennd.kk!$A$3:$F$1025,MATCH(Skráningarblað!O221,Tvennd.kk!$D$3:$D$1025,0),2),IF(AND(P221="Female",B221="Einliðaleikur"),INDEX(Einl.kvk!$A$3:$F$1004,MATCH(Skráningarblað!O221,Einl.kvk!$D$3:$D$1004,0),2),IF(AND(P221="Female",B221="Tvíliðaleikur"),INDEX(Tvíl.kvk!$A$3:$F$1008,MATCH(Skráningarblað!O221,Tvíl.kvk!$D$3:$D$1008,0),2),IF(AND(P221="Female",B221="Tvenndarleikur"),INDEX(Tvennd.kvk!$A$3:$F$1009,MATCH(Skráningarblað!O221,Tvennd.kvk!$D$3:$D$1009,0),2),"")))))),"2. Deild")</f>
        <v/>
      </c>
      <c r="R221" s="13" t="str">
        <f t="shared" si="22"/>
        <v/>
      </c>
      <c r="S221" s="13" t="str">
        <f>IFERROR(IF(AND(P221="Male",B221="Einliðaleikur"),INDEX(Einl.kk!$A$3:$F$1041,MATCH(Skráningarblað!O221,Einl.kk!$D$3:$D$1041,0),6),IF(AND(P221="Male",B221="Tvíliðaleikur"),INDEX(Tvíl.kk!$A$3:$F$1054,MATCH(Skráningarblað!O221,Tvíl.kk!$D$3:$D$1054,0),6),IF(AND(P221="Male",B221="Tvenndarleikur"),INDEX(Tvennd.kk!$A$3:$F$1025,MATCH(Skráningarblað!O221,Tvennd.kk!$D$3:$D$1025,0),6),IF(AND(P221="Female",B221="Einliðaleikur"),INDEX(Einl.kvk!$A$3:$F$1004,MATCH(Skráningarblað!O221,Einl.kvk!$D$3:$D$1004,0),6),IF(AND(P221="Female",B221="Tvíliðaleikur"),INDEX(Tvíl.kvk!$A$3:$F$1008,MATCH(Skráningarblað!O221,Tvíl.kvk!$D$3:$D$1008,0),6),IF(AND(P221="Female",B221="Tvenndarleikur"),INDEX(Tvennd.kvk!$A$3:$F$1009,MATCH(Skráningarblað!O221,Tvennd.kvk!$D$3:$D$1009,0),6),"")))))),0)</f>
        <v/>
      </c>
      <c r="T221" s="13" t="str">
        <f>IFERROR(INDEX(Leikmannaskrá!$A$2:$E$612,MATCH(A221,Leikmannaskrá!$A$2:$A$612,0),5),"")</f>
        <v/>
      </c>
      <c r="U221" s="29" t="str">
        <f t="shared" si="23"/>
        <v/>
      </c>
    </row>
    <row r="222" spans="1:21" x14ac:dyDescent="0.35">
      <c r="A222" s="28"/>
      <c r="B222" s="28"/>
      <c r="C222" s="28"/>
      <c r="D222" s="28"/>
      <c r="E222" s="28"/>
      <c r="F222" s="13" t="str">
        <f>IFERROR(INDEX(Leikmannaskrá!$A$2:$D$1171,MATCH(A222,Leikmannaskrá!$A$2:$A$1175,0),2),"")</f>
        <v/>
      </c>
      <c r="G222" s="13" t="str">
        <f>IFERROR(INDEX(Leikmannaskrá!$A$2:$D$1171,MATCH(A222,Leikmannaskrá!$A$2:$A$1175,0),4),"")</f>
        <v/>
      </c>
      <c r="H222" s="13" t="str">
        <f>IFERROR(INDEX(Leikmannaskrá!$A$2:$D$1171,MATCH(A222,Leikmannaskrá!$A$2:$A$1175,0),3),"")</f>
        <v/>
      </c>
      <c r="I222" s="13" t="str">
        <f>IFERROR(IF(AND(G222="Male",B222="Einliðaleikur"),INDEX(Einl.kk!$A$3:$F$1041,MATCH(Skráningarblað!F222,Einl.kk!$D$3:$D$1041,0),2),IF(AND(G222="Male",B222="Tvíliðaleikur"),INDEX(Tvíl.kk!$A$3:$F$1054,MATCH(Skráningarblað!F222,Tvíl.kk!$D$3:$D$1054,0),2),IF(AND(G222="Male",B222="Tvenndarleikur"),INDEX(Tvennd.kk!$A$3:$F$1025,MATCH(Skráningarblað!F222,Tvennd.kk!$D$3:$D$1025,0),2),IF(AND(G222="Female",B222="Einliðaleikur"),INDEX(Einl.kvk!$A$3:$F$1004,MATCH(Skráningarblað!F222,Einl.kvk!$D$3:$D$1004,0),2),IF(AND(G222="Female",B222="Tvíliðaleikur"),INDEX(Tvíl.kvk!$A$3:$F$1008,MATCH(Skráningarblað!F222,Tvíl.kvk!$D$3:$D$1008,0),2),IF(AND(G222="Female",B222="Tvenndarleikur"),INDEX(Tvennd.kvk!$A$3:$F$1009,MATCH(Skráningarblað!F222,Tvennd.kvk!$D$3:$D$1009,0),2),"")))))),"2. Deild")</f>
        <v/>
      </c>
      <c r="J222" s="13" t="str">
        <f t="shared" si="18"/>
        <v/>
      </c>
      <c r="K222" s="13" t="str">
        <f t="shared" si="19"/>
        <v/>
      </c>
      <c r="L222" s="13">
        <f t="shared" si="20"/>
        <v>0</v>
      </c>
      <c r="M222" s="13" t="str">
        <f t="shared" si="21"/>
        <v xml:space="preserve"> -  </v>
      </c>
      <c r="N222" s="13" t="str">
        <f>IFERROR(IF(AND(G222="Male",B222="Einliðaleikur"),INDEX(Einl.kk!$A$3:$F$1041,MATCH(Skráningarblað!F222,Einl.kk!$D$3:$D$1041,0),6),IF(AND(G222="Male",B222="Tvíliðaleikur"),INDEX(Tvíl.kk!$A$3:$F$1054,MATCH(Skráningarblað!F222,Tvíl.kk!$D$3:$D$1054,0),6),IF(AND(G222="Male",B222="Tvenndarleikur"),INDEX(Tvennd.kk!$A$3:$F$1025,MATCH(Skráningarblað!F222,Tvennd.kk!$D$3:$D$1025,0),6),IF(AND(G222="Female",B222="Einliðaleikur"),INDEX(Einl.kvk!$A$3:$F$1004,MATCH(Skráningarblað!F222,Einl.kvk!$D$3:$D$1004,0),6),IF(AND(G222="Female",B222="Tvíliðaleikur"),INDEX(Tvíl.kvk!$A$3:$F$1008,MATCH(Skráningarblað!F222,Tvíl.kvk!$D$3:$D$1008,0),6),IF(AND(G222="Female",B222="Tvenndarleikur"),INDEX(Tvennd.kvk!$A$3:$F$1009,MATCH(Skráningarblað!F222,Tvennd.kvk!$D$3:$D$1009,0),6),"")))))),0)</f>
        <v/>
      </c>
      <c r="O222" s="13" t="str">
        <f>IFERROR(IF(F222="","",IF(AND(NOT(B222="Einliðaleikur"),D222=""),"Partner Wanted",INDEX(Leikmannaskrá!$A$2:$D$1171,MATCH(D222,Leikmannaskrá!$A$2:$A$1175,0),2))),"")</f>
        <v/>
      </c>
      <c r="P222" s="13" t="str">
        <f>IFERROR(INDEX(Leikmannaskrá!$A$2:$D$1171,MATCH(D222,Leikmannaskrá!$A$2:$A$1175,0),4),"")</f>
        <v/>
      </c>
      <c r="Q222" s="13" t="str">
        <f>IFERROR(IF(AND(P222="Male",B222="Einliðaleikur"),INDEX(Einl.kk!$A$3:$F$1041,MATCH(Skráningarblað!O222,Einl.kk!$D$3:$D$1041,0),2),IF(AND(P222="Male",B222="Tvíliðaleikur"),INDEX(Tvíl.kk!$A$3:$F$1054,MATCH(Skráningarblað!O222,Tvíl.kk!$D$3:$D$1054,0),2),IF(AND(P222="Male",B222="Tvenndarleikur"),INDEX(Tvennd.kk!$A$3:$F$1025,MATCH(Skráningarblað!O222,Tvennd.kk!$D$3:$D$1025,0),2),IF(AND(P222="Female",B222="Einliðaleikur"),INDEX(Einl.kvk!$A$3:$F$1004,MATCH(Skráningarblað!O222,Einl.kvk!$D$3:$D$1004,0),2),IF(AND(P222="Female",B222="Tvíliðaleikur"),INDEX(Tvíl.kvk!$A$3:$F$1008,MATCH(Skráningarblað!O222,Tvíl.kvk!$D$3:$D$1008,0),2),IF(AND(P222="Female",B222="Tvenndarleikur"),INDEX(Tvennd.kvk!$A$3:$F$1009,MATCH(Skráningarblað!O222,Tvennd.kvk!$D$3:$D$1009,0),2),"")))))),"2. Deild")</f>
        <v/>
      </c>
      <c r="R222" s="13" t="str">
        <f t="shared" si="22"/>
        <v/>
      </c>
      <c r="S222" s="13" t="str">
        <f>IFERROR(IF(AND(P222="Male",B222="Einliðaleikur"),INDEX(Einl.kk!$A$3:$F$1041,MATCH(Skráningarblað!O222,Einl.kk!$D$3:$D$1041,0),6),IF(AND(P222="Male",B222="Tvíliðaleikur"),INDEX(Tvíl.kk!$A$3:$F$1054,MATCH(Skráningarblað!O222,Tvíl.kk!$D$3:$D$1054,0),6),IF(AND(P222="Male",B222="Tvenndarleikur"),INDEX(Tvennd.kk!$A$3:$F$1025,MATCH(Skráningarblað!O222,Tvennd.kk!$D$3:$D$1025,0),6),IF(AND(P222="Female",B222="Einliðaleikur"),INDEX(Einl.kvk!$A$3:$F$1004,MATCH(Skráningarblað!O222,Einl.kvk!$D$3:$D$1004,0),6),IF(AND(P222="Female",B222="Tvíliðaleikur"),INDEX(Tvíl.kvk!$A$3:$F$1008,MATCH(Skráningarblað!O222,Tvíl.kvk!$D$3:$D$1008,0),6),IF(AND(P222="Female",B222="Tvenndarleikur"),INDEX(Tvennd.kvk!$A$3:$F$1009,MATCH(Skráningarblað!O222,Tvennd.kvk!$D$3:$D$1009,0),6),"")))))),0)</f>
        <v/>
      </c>
      <c r="T222" s="13" t="str">
        <f>IFERROR(INDEX(Leikmannaskrá!$A$2:$E$612,MATCH(A222,Leikmannaskrá!$A$2:$A$612,0),5),"")</f>
        <v/>
      </c>
      <c r="U222" s="29" t="str">
        <f t="shared" si="23"/>
        <v/>
      </c>
    </row>
    <row r="223" spans="1:21" x14ac:dyDescent="0.35">
      <c r="A223" s="28"/>
      <c r="B223" s="28"/>
      <c r="C223" s="28"/>
      <c r="D223" s="28"/>
      <c r="E223" s="28"/>
      <c r="F223" s="13" t="str">
        <f>IFERROR(INDEX(Leikmannaskrá!$A$2:$D$1171,MATCH(A223,Leikmannaskrá!$A$2:$A$1175,0),2),"")</f>
        <v/>
      </c>
      <c r="G223" s="13" t="str">
        <f>IFERROR(INDEX(Leikmannaskrá!$A$2:$D$1171,MATCH(A223,Leikmannaskrá!$A$2:$A$1175,0),4),"")</f>
        <v/>
      </c>
      <c r="H223" s="13" t="str">
        <f>IFERROR(INDEX(Leikmannaskrá!$A$2:$D$1171,MATCH(A223,Leikmannaskrá!$A$2:$A$1175,0),3),"")</f>
        <v/>
      </c>
      <c r="I223" s="13" t="str">
        <f>IFERROR(IF(AND(G223="Male",B223="Einliðaleikur"),INDEX(Einl.kk!$A$3:$F$1041,MATCH(Skráningarblað!F223,Einl.kk!$D$3:$D$1041,0),2),IF(AND(G223="Male",B223="Tvíliðaleikur"),INDEX(Tvíl.kk!$A$3:$F$1054,MATCH(Skráningarblað!F223,Tvíl.kk!$D$3:$D$1054,0),2),IF(AND(G223="Male",B223="Tvenndarleikur"),INDEX(Tvennd.kk!$A$3:$F$1025,MATCH(Skráningarblað!F223,Tvennd.kk!$D$3:$D$1025,0),2),IF(AND(G223="Female",B223="Einliðaleikur"),INDEX(Einl.kvk!$A$3:$F$1004,MATCH(Skráningarblað!F223,Einl.kvk!$D$3:$D$1004,0),2),IF(AND(G223="Female",B223="Tvíliðaleikur"),INDEX(Tvíl.kvk!$A$3:$F$1008,MATCH(Skráningarblað!F223,Tvíl.kvk!$D$3:$D$1008,0),2),IF(AND(G223="Female",B223="Tvenndarleikur"),INDEX(Tvennd.kvk!$A$3:$F$1009,MATCH(Skráningarblað!F223,Tvennd.kvk!$D$3:$D$1009,0),2),"")))))),"2. Deild")</f>
        <v/>
      </c>
      <c r="J223" s="13" t="str">
        <f t="shared" si="18"/>
        <v/>
      </c>
      <c r="K223" s="13" t="str">
        <f t="shared" si="19"/>
        <v/>
      </c>
      <c r="L223" s="13">
        <f t="shared" si="20"/>
        <v>0</v>
      </c>
      <c r="M223" s="13" t="str">
        <f t="shared" si="21"/>
        <v xml:space="preserve"> -  </v>
      </c>
      <c r="N223" s="13" t="str">
        <f>IFERROR(IF(AND(G223="Male",B223="Einliðaleikur"),INDEX(Einl.kk!$A$3:$F$1041,MATCH(Skráningarblað!F223,Einl.kk!$D$3:$D$1041,0),6),IF(AND(G223="Male",B223="Tvíliðaleikur"),INDEX(Tvíl.kk!$A$3:$F$1054,MATCH(Skráningarblað!F223,Tvíl.kk!$D$3:$D$1054,0),6),IF(AND(G223="Male",B223="Tvenndarleikur"),INDEX(Tvennd.kk!$A$3:$F$1025,MATCH(Skráningarblað!F223,Tvennd.kk!$D$3:$D$1025,0),6),IF(AND(G223="Female",B223="Einliðaleikur"),INDEX(Einl.kvk!$A$3:$F$1004,MATCH(Skráningarblað!F223,Einl.kvk!$D$3:$D$1004,0),6),IF(AND(G223="Female",B223="Tvíliðaleikur"),INDEX(Tvíl.kvk!$A$3:$F$1008,MATCH(Skráningarblað!F223,Tvíl.kvk!$D$3:$D$1008,0),6),IF(AND(G223="Female",B223="Tvenndarleikur"),INDEX(Tvennd.kvk!$A$3:$F$1009,MATCH(Skráningarblað!F223,Tvennd.kvk!$D$3:$D$1009,0),6),"")))))),0)</f>
        <v/>
      </c>
      <c r="O223" s="13" t="str">
        <f>IFERROR(IF(F223="","",IF(AND(NOT(B223="Einliðaleikur"),D223=""),"Partner Wanted",INDEX(Leikmannaskrá!$A$2:$D$1171,MATCH(D223,Leikmannaskrá!$A$2:$A$1175,0),2))),"")</f>
        <v/>
      </c>
      <c r="P223" s="13" t="str">
        <f>IFERROR(INDEX(Leikmannaskrá!$A$2:$D$1171,MATCH(D223,Leikmannaskrá!$A$2:$A$1175,0),4),"")</f>
        <v/>
      </c>
      <c r="Q223" s="13" t="str">
        <f>IFERROR(IF(AND(P223="Male",B223="Einliðaleikur"),INDEX(Einl.kk!$A$3:$F$1041,MATCH(Skráningarblað!O223,Einl.kk!$D$3:$D$1041,0),2),IF(AND(P223="Male",B223="Tvíliðaleikur"),INDEX(Tvíl.kk!$A$3:$F$1054,MATCH(Skráningarblað!O223,Tvíl.kk!$D$3:$D$1054,0),2),IF(AND(P223="Male",B223="Tvenndarleikur"),INDEX(Tvennd.kk!$A$3:$F$1025,MATCH(Skráningarblað!O223,Tvennd.kk!$D$3:$D$1025,0),2),IF(AND(P223="Female",B223="Einliðaleikur"),INDEX(Einl.kvk!$A$3:$F$1004,MATCH(Skráningarblað!O223,Einl.kvk!$D$3:$D$1004,0),2),IF(AND(P223="Female",B223="Tvíliðaleikur"),INDEX(Tvíl.kvk!$A$3:$F$1008,MATCH(Skráningarblað!O223,Tvíl.kvk!$D$3:$D$1008,0),2),IF(AND(P223="Female",B223="Tvenndarleikur"),INDEX(Tvennd.kvk!$A$3:$F$1009,MATCH(Skráningarblað!O223,Tvennd.kvk!$D$3:$D$1009,0),2),"")))))),"2. Deild")</f>
        <v/>
      </c>
      <c r="R223" s="13" t="str">
        <f t="shared" si="22"/>
        <v/>
      </c>
      <c r="S223" s="13" t="str">
        <f>IFERROR(IF(AND(P223="Male",B223="Einliðaleikur"),INDEX(Einl.kk!$A$3:$F$1041,MATCH(Skráningarblað!O223,Einl.kk!$D$3:$D$1041,0),6),IF(AND(P223="Male",B223="Tvíliðaleikur"),INDEX(Tvíl.kk!$A$3:$F$1054,MATCH(Skráningarblað!O223,Tvíl.kk!$D$3:$D$1054,0),6),IF(AND(P223="Male",B223="Tvenndarleikur"),INDEX(Tvennd.kk!$A$3:$F$1025,MATCH(Skráningarblað!O223,Tvennd.kk!$D$3:$D$1025,0),6),IF(AND(P223="Female",B223="Einliðaleikur"),INDEX(Einl.kvk!$A$3:$F$1004,MATCH(Skráningarblað!O223,Einl.kvk!$D$3:$D$1004,0),6),IF(AND(P223="Female",B223="Tvíliðaleikur"),INDEX(Tvíl.kvk!$A$3:$F$1008,MATCH(Skráningarblað!O223,Tvíl.kvk!$D$3:$D$1008,0),6),IF(AND(P223="Female",B223="Tvenndarleikur"),INDEX(Tvennd.kvk!$A$3:$F$1009,MATCH(Skráningarblað!O223,Tvennd.kvk!$D$3:$D$1009,0),6),"")))))),0)</f>
        <v/>
      </c>
      <c r="T223" s="13" t="str">
        <f>IFERROR(INDEX(Leikmannaskrá!$A$2:$E$612,MATCH(A223,Leikmannaskrá!$A$2:$A$612,0),5),"")</f>
        <v/>
      </c>
      <c r="U223" s="29" t="str">
        <f t="shared" si="23"/>
        <v/>
      </c>
    </row>
    <row r="224" spans="1:21" x14ac:dyDescent="0.35">
      <c r="A224" s="28"/>
      <c r="B224" s="28"/>
      <c r="C224" s="28"/>
      <c r="D224" s="28"/>
      <c r="E224" s="28"/>
      <c r="F224" s="13" t="str">
        <f>IFERROR(INDEX(Leikmannaskrá!$A$2:$D$1171,MATCH(A224,Leikmannaskrá!$A$2:$A$1175,0),2),"")</f>
        <v/>
      </c>
      <c r="G224" s="13" t="str">
        <f>IFERROR(INDEX(Leikmannaskrá!$A$2:$D$1171,MATCH(A224,Leikmannaskrá!$A$2:$A$1175,0),4),"")</f>
        <v/>
      </c>
      <c r="H224" s="13" t="str">
        <f>IFERROR(INDEX(Leikmannaskrá!$A$2:$D$1171,MATCH(A224,Leikmannaskrá!$A$2:$A$1175,0),3),"")</f>
        <v/>
      </c>
      <c r="I224" s="13" t="str">
        <f>IFERROR(IF(AND(G224="Male",B224="Einliðaleikur"),INDEX(Einl.kk!$A$3:$F$1041,MATCH(Skráningarblað!F224,Einl.kk!$D$3:$D$1041,0),2),IF(AND(G224="Male",B224="Tvíliðaleikur"),INDEX(Tvíl.kk!$A$3:$F$1054,MATCH(Skráningarblað!F224,Tvíl.kk!$D$3:$D$1054,0),2),IF(AND(G224="Male",B224="Tvenndarleikur"),INDEX(Tvennd.kk!$A$3:$F$1025,MATCH(Skráningarblað!F224,Tvennd.kk!$D$3:$D$1025,0),2),IF(AND(G224="Female",B224="Einliðaleikur"),INDEX(Einl.kvk!$A$3:$F$1004,MATCH(Skráningarblað!F224,Einl.kvk!$D$3:$D$1004,0),2),IF(AND(G224="Female",B224="Tvíliðaleikur"),INDEX(Tvíl.kvk!$A$3:$F$1008,MATCH(Skráningarblað!F224,Tvíl.kvk!$D$3:$D$1008,0),2),IF(AND(G224="Female",B224="Tvenndarleikur"),INDEX(Tvennd.kvk!$A$3:$F$1009,MATCH(Skráningarblað!F224,Tvennd.kvk!$D$3:$D$1009,0),2),"")))))),"2. Deild")</f>
        <v/>
      </c>
      <c r="J224" s="13" t="str">
        <f t="shared" si="18"/>
        <v/>
      </c>
      <c r="K224" s="13" t="str">
        <f t="shared" si="19"/>
        <v/>
      </c>
      <c r="L224" s="13">
        <f t="shared" si="20"/>
        <v>0</v>
      </c>
      <c r="M224" s="13" t="str">
        <f t="shared" si="21"/>
        <v xml:space="preserve"> -  </v>
      </c>
      <c r="N224" s="13" t="str">
        <f>IFERROR(IF(AND(G224="Male",B224="Einliðaleikur"),INDEX(Einl.kk!$A$3:$F$1041,MATCH(Skráningarblað!F224,Einl.kk!$D$3:$D$1041,0),6),IF(AND(G224="Male",B224="Tvíliðaleikur"),INDEX(Tvíl.kk!$A$3:$F$1054,MATCH(Skráningarblað!F224,Tvíl.kk!$D$3:$D$1054,0),6),IF(AND(G224="Male",B224="Tvenndarleikur"),INDEX(Tvennd.kk!$A$3:$F$1025,MATCH(Skráningarblað!F224,Tvennd.kk!$D$3:$D$1025,0),6),IF(AND(G224="Female",B224="Einliðaleikur"),INDEX(Einl.kvk!$A$3:$F$1004,MATCH(Skráningarblað!F224,Einl.kvk!$D$3:$D$1004,0),6),IF(AND(G224="Female",B224="Tvíliðaleikur"),INDEX(Tvíl.kvk!$A$3:$F$1008,MATCH(Skráningarblað!F224,Tvíl.kvk!$D$3:$D$1008,0),6),IF(AND(G224="Female",B224="Tvenndarleikur"),INDEX(Tvennd.kvk!$A$3:$F$1009,MATCH(Skráningarblað!F224,Tvennd.kvk!$D$3:$D$1009,0),6),"")))))),0)</f>
        <v/>
      </c>
      <c r="O224" s="13" t="str">
        <f>IFERROR(IF(F224="","",IF(AND(NOT(B224="Einliðaleikur"),D224=""),"Partner Wanted",INDEX(Leikmannaskrá!$A$2:$D$1171,MATCH(D224,Leikmannaskrá!$A$2:$A$1175,0),2))),"")</f>
        <v/>
      </c>
      <c r="P224" s="13" t="str">
        <f>IFERROR(INDEX(Leikmannaskrá!$A$2:$D$1171,MATCH(D224,Leikmannaskrá!$A$2:$A$1175,0),4),"")</f>
        <v/>
      </c>
      <c r="Q224" s="13" t="str">
        <f>IFERROR(IF(AND(P224="Male",B224="Einliðaleikur"),INDEX(Einl.kk!$A$3:$F$1041,MATCH(Skráningarblað!O224,Einl.kk!$D$3:$D$1041,0),2),IF(AND(P224="Male",B224="Tvíliðaleikur"),INDEX(Tvíl.kk!$A$3:$F$1054,MATCH(Skráningarblað!O224,Tvíl.kk!$D$3:$D$1054,0),2),IF(AND(P224="Male",B224="Tvenndarleikur"),INDEX(Tvennd.kk!$A$3:$F$1025,MATCH(Skráningarblað!O224,Tvennd.kk!$D$3:$D$1025,0),2),IF(AND(P224="Female",B224="Einliðaleikur"),INDEX(Einl.kvk!$A$3:$F$1004,MATCH(Skráningarblað!O224,Einl.kvk!$D$3:$D$1004,0),2),IF(AND(P224="Female",B224="Tvíliðaleikur"),INDEX(Tvíl.kvk!$A$3:$F$1008,MATCH(Skráningarblað!O224,Tvíl.kvk!$D$3:$D$1008,0),2),IF(AND(P224="Female",B224="Tvenndarleikur"),INDEX(Tvennd.kvk!$A$3:$F$1009,MATCH(Skráningarblað!O224,Tvennd.kvk!$D$3:$D$1009,0),2),"")))))),"2. Deild")</f>
        <v/>
      </c>
      <c r="R224" s="13" t="str">
        <f t="shared" si="22"/>
        <v/>
      </c>
      <c r="S224" s="13" t="str">
        <f>IFERROR(IF(AND(P224="Male",B224="Einliðaleikur"),INDEX(Einl.kk!$A$3:$F$1041,MATCH(Skráningarblað!O224,Einl.kk!$D$3:$D$1041,0),6),IF(AND(P224="Male",B224="Tvíliðaleikur"),INDEX(Tvíl.kk!$A$3:$F$1054,MATCH(Skráningarblað!O224,Tvíl.kk!$D$3:$D$1054,0),6),IF(AND(P224="Male",B224="Tvenndarleikur"),INDEX(Tvennd.kk!$A$3:$F$1025,MATCH(Skráningarblað!O224,Tvennd.kk!$D$3:$D$1025,0),6),IF(AND(P224="Female",B224="Einliðaleikur"),INDEX(Einl.kvk!$A$3:$F$1004,MATCH(Skráningarblað!O224,Einl.kvk!$D$3:$D$1004,0),6),IF(AND(P224="Female",B224="Tvíliðaleikur"),INDEX(Tvíl.kvk!$A$3:$F$1008,MATCH(Skráningarblað!O224,Tvíl.kvk!$D$3:$D$1008,0),6),IF(AND(P224="Female",B224="Tvenndarleikur"),INDEX(Tvennd.kvk!$A$3:$F$1009,MATCH(Skráningarblað!O224,Tvennd.kvk!$D$3:$D$1009,0),6),"")))))),0)</f>
        <v/>
      </c>
      <c r="T224" s="13" t="str">
        <f>IFERROR(INDEX(Leikmannaskrá!$A$2:$E$612,MATCH(A224,Leikmannaskrá!$A$2:$A$612,0),5),"")</f>
        <v/>
      </c>
      <c r="U224" s="29" t="str">
        <f t="shared" si="23"/>
        <v/>
      </c>
    </row>
    <row r="225" spans="1:21" x14ac:dyDescent="0.35">
      <c r="A225" s="28"/>
      <c r="B225" s="28"/>
      <c r="C225" s="28"/>
      <c r="D225" s="28"/>
      <c r="E225" s="28"/>
      <c r="F225" s="13" t="str">
        <f>IFERROR(INDEX(Leikmannaskrá!$A$2:$D$1171,MATCH(A225,Leikmannaskrá!$A$2:$A$1175,0),2),"")</f>
        <v/>
      </c>
      <c r="G225" s="13" t="str">
        <f>IFERROR(INDEX(Leikmannaskrá!$A$2:$D$1171,MATCH(A225,Leikmannaskrá!$A$2:$A$1175,0),4),"")</f>
        <v/>
      </c>
      <c r="H225" s="13" t="str">
        <f>IFERROR(INDEX(Leikmannaskrá!$A$2:$D$1171,MATCH(A225,Leikmannaskrá!$A$2:$A$1175,0),3),"")</f>
        <v/>
      </c>
      <c r="I225" s="13" t="str">
        <f>IFERROR(IF(AND(G225="Male",B225="Einliðaleikur"),INDEX(Einl.kk!$A$3:$F$1041,MATCH(Skráningarblað!F225,Einl.kk!$D$3:$D$1041,0),2),IF(AND(G225="Male",B225="Tvíliðaleikur"),INDEX(Tvíl.kk!$A$3:$F$1054,MATCH(Skráningarblað!F225,Tvíl.kk!$D$3:$D$1054,0),2),IF(AND(G225="Male",B225="Tvenndarleikur"),INDEX(Tvennd.kk!$A$3:$F$1025,MATCH(Skráningarblað!F225,Tvennd.kk!$D$3:$D$1025,0),2),IF(AND(G225="Female",B225="Einliðaleikur"),INDEX(Einl.kvk!$A$3:$F$1004,MATCH(Skráningarblað!F225,Einl.kvk!$D$3:$D$1004,0),2),IF(AND(G225="Female",B225="Tvíliðaleikur"),INDEX(Tvíl.kvk!$A$3:$F$1008,MATCH(Skráningarblað!F225,Tvíl.kvk!$D$3:$D$1008,0),2),IF(AND(G225="Female",B225="Tvenndarleikur"),INDEX(Tvennd.kvk!$A$3:$F$1009,MATCH(Skráningarblað!F225,Tvennd.kvk!$D$3:$D$1009,0),2),"")))))),"2. Deild")</f>
        <v/>
      </c>
      <c r="J225" s="13" t="str">
        <f t="shared" si="18"/>
        <v/>
      </c>
      <c r="K225" s="13" t="str">
        <f t="shared" si="19"/>
        <v/>
      </c>
      <c r="L225" s="13">
        <f t="shared" si="20"/>
        <v>0</v>
      </c>
      <c r="M225" s="13" t="str">
        <f t="shared" si="21"/>
        <v xml:space="preserve"> -  </v>
      </c>
      <c r="N225" s="13" t="str">
        <f>IFERROR(IF(AND(G225="Male",B225="Einliðaleikur"),INDEX(Einl.kk!$A$3:$F$1041,MATCH(Skráningarblað!F225,Einl.kk!$D$3:$D$1041,0),6),IF(AND(G225="Male",B225="Tvíliðaleikur"),INDEX(Tvíl.kk!$A$3:$F$1054,MATCH(Skráningarblað!F225,Tvíl.kk!$D$3:$D$1054,0),6),IF(AND(G225="Male",B225="Tvenndarleikur"),INDEX(Tvennd.kk!$A$3:$F$1025,MATCH(Skráningarblað!F225,Tvennd.kk!$D$3:$D$1025,0),6),IF(AND(G225="Female",B225="Einliðaleikur"),INDEX(Einl.kvk!$A$3:$F$1004,MATCH(Skráningarblað!F225,Einl.kvk!$D$3:$D$1004,0),6),IF(AND(G225="Female",B225="Tvíliðaleikur"),INDEX(Tvíl.kvk!$A$3:$F$1008,MATCH(Skráningarblað!F225,Tvíl.kvk!$D$3:$D$1008,0),6),IF(AND(G225="Female",B225="Tvenndarleikur"),INDEX(Tvennd.kvk!$A$3:$F$1009,MATCH(Skráningarblað!F225,Tvennd.kvk!$D$3:$D$1009,0),6),"")))))),0)</f>
        <v/>
      </c>
      <c r="O225" s="13" t="str">
        <f>IFERROR(IF(F225="","",IF(AND(NOT(B225="Einliðaleikur"),D225=""),"Partner Wanted",INDEX(Leikmannaskrá!$A$2:$D$1171,MATCH(D225,Leikmannaskrá!$A$2:$A$1175,0),2))),"")</f>
        <v/>
      </c>
      <c r="P225" s="13" t="str">
        <f>IFERROR(INDEX(Leikmannaskrá!$A$2:$D$1171,MATCH(D225,Leikmannaskrá!$A$2:$A$1175,0),4),"")</f>
        <v/>
      </c>
      <c r="Q225" s="13" t="str">
        <f>IFERROR(IF(AND(P225="Male",B225="Einliðaleikur"),INDEX(Einl.kk!$A$3:$F$1041,MATCH(Skráningarblað!O225,Einl.kk!$D$3:$D$1041,0),2),IF(AND(P225="Male",B225="Tvíliðaleikur"),INDEX(Tvíl.kk!$A$3:$F$1054,MATCH(Skráningarblað!O225,Tvíl.kk!$D$3:$D$1054,0),2),IF(AND(P225="Male",B225="Tvenndarleikur"),INDEX(Tvennd.kk!$A$3:$F$1025,MATCH(Skráningarblað!O225,Tvennd.kk!$D$3:$D$1025,0),2),IF(AND(P225="Female",B225="Einliðaleikur"),INDEX(Einl.kvk!$A$3:$F$1004,MATCH(Skráningarblað!O225,Einl.kvk!$D$3:$D$1004,0),2),IF(AND(P225="Female",B225="Tvíliðaleikur"),INDEX(Tvíl.kvk!$A$3:$F$1008,MATCH(Skráningarblað!O225,Tvíl.kvk!$D$3:$D$1008,0),2),IF(AND(P225="Female",B225="Tvenndarleikur"),INDEX(Tvennd.kvk!$A$3:$F$1009,MATCH(Skráningarblað!O225,Tvennd.kvk!$D$3:$D$1009,0),2),"")))))),"2. Deild")</f>
        <v/>
      </c>
      <c r="R225" s="13" t="str">
        <f t="shared" si="22"/>
        <v/>
      </c>
      <c r="S225" s="13" t="str">
        <f>IFERROR(IF(AND(P225="Male",B225="Einliðaleikur"),INDEX(Einl.kk!$A$3:$F$1041,MATCH(Skráningarblað!O225,Einl.kk!$D$3:$D$1041,0),6),IF(AND(P225="Male",B225="Tvíliðaleikur"),INDEX(Tvíl.kk!$A$3:$F$1054,MATCH(Skráningarblað!O225,Tvíl.kk!$D$3:$D$1054,0),6),IF(AND(P225="Male",B225="Tvenndarleikur"),INDEX(Tvennd.kk!$A$3:$F$1025,MATCH(Skráningarblað!O225,Tvennd.kk!$D$3:$D$1025,0),6),IF(AND(P225="Female",B225="Einliðaleikur"),INDEX(Einl.kvk!$A$3:$F$1004,MATCH(Skráningarblað!O225,Einl.kvk!$D$3:$D$1004,0),6),IF(AND(P225="Female",B225="Tvíliðaleikur"),INDEX(Tvíl.kvk!$A$3:$F$1008,MATCH(Skráningarblað!O225,Tvíl.kvk!$D$3:$D$1008,0),6),IF(AND(P225="Female",B225="Tvenndarleikur"),INDEX(Tvennd.kvk!$A$3:$F$1009,MATCH(Skráningarblað!O225,Tvennd.kvk!$D$3:$D$1009,0),6),"")))))),0)</f>
        <v/>
      </c>
      <c r="T225" s="13" t="str">
        <f>IFERROR(INDEX(Leikmannaskrá!$A$2:$E$612,MATCH(A225,Leikmannaskrá!$A$2:$A$612,0),5),"")</f>
        <v/>
      </c>
      <c r="U225" s="29" t="str">
        <f t="shared" si="23"/>
        <v/>
      </c>
    </row>
    <row r="226" spans="1:21" x14ac:dyDescent="0.35">
      <c r="A226" s="28"/>
      <c r="B226" s="28"/>
      <c r="C226" s="28"/>
      <c r="D226" s="28"/>
      <c r="E226" s="28"/>
      <c r="F226" s="13" t="str">
        <f>IFERROR(INDEX(Leikmannaskrá!$A$2:$D$1171,MATCH(A226,Leikmannaskrá!$A$2:$A$1175,0),2),"")</f>
        <v/>
      </c>
      <c r="G226" s="13" t="str">
        <f>IFERROR(INDEX(Leikmannaskrá!$A$2:$D$1171,MATCH(A226,Leikmannaskrá!$A$2:$A$1175,0),4),"")</f>
        <v/>
      </c>
      <c r="H226" s="13" t="str">
        <f>IFERROR(INDEX(Leikmannaskrá!$A$2:$D$1171,MATCH(A226,Leikmannaskrá!$A$2:$A$1175,0),3),"")</f>
        <v/>
      </c>
      <c r="I226" s="13" t="str">
        <f>IFERROR(IF(AND(G226="Male",B226="Einliðaleikur"),INDEX(Einl.kk!$A$3:$F$1041,MATCH(Skráningarblað!F226,Einl.kk!$D$3:$D$1041,0),2),IF(AND(G226="Male",B226="Tvíliðaleikur"),INDEX(Tvíl.kk!$A$3:$F$1054,MATCH(Skráningarblað!F226,Tvíl.kk!$D$3:$D$1054,0),2),IF(AND(G226="Male",B226="Tvenndarleikur"),INDEX(Tvennd.kk!$A$3:$F$1025,MATCH(Skráningarblað!F226,Tvennd.kk!$D$3:$D$1025,0),2),IF(AND(G226="Female",B226="Einliðaleikur"),INDEX(Einl.kvk!$A$3:$F$1004,MATCH(Skráningarblað!F226,Einl.kvk!$D$3:$D$1004,0),2),IF(AND(G226="Female",B226="Tvíliðaleikur"),INDEX(Tvíl.kvk!$A$3:$F$1008,MATCH(Skráningarblað!F226,Tvíl.kvk!$D$3:$D$1008,0),2),IF(AND(G226="Female",B226="Tvenndarleikur"),INDEX(Tvennd.kvk!$A$3:$F$1009,MATCH(Skráningarblað!F226,Tvennd.kvk!$D$3:$D$1009,0),2),"")))))),"2. Deild")</f>
        <v/>
      </c>
      <c r="J226" s="13" t="str">
        <f t="shared" si="18"/>
        <v/>
      </c>
      <c r="K226" s="13" t="str">
        <f t="shared" si="19"/>
        <v/>
      </c>
      <c r="L226" s="13">
        <f t="shared" si="20"/>
        <v>0</v>
      </c>
      <c r="M226" s="13" t="str">
        <f t="shared" si="21"/>
        <v xml:space="preserve"> -  </v>
      </c>
      <c r="N226" s="13" t="str">
        <f>IFERROR(IF(AND(G226="Male",B226="Einliðaleikur"),INDEX(Einl.kk!$A$3:$F$1041,MATCH(Skráningarblað!F226,Einl.kk!$D$3:$D$1041,0),6),IF(AND(G226="Male",B226="Tvíliðaleikur"),INDEX(Tvíl.kk!$A$3:$F$1054,MATCH(Skráningarblað!F226,Tvíl.kk!$D$3:$D$1054,0),6),IF(AND(G226="Male",B226="Tvenndarleikur"),INDEX(Tvennd.kk!$A$3:$F$1025,MATCH(Skráningarblað!F226,Tvennd.kk!$D$3:$D$1025,0),6),IF(AND(G226="Female",B226="Einliðaleikur"),INDEX(Einl.kvk!$A$3:$F$1004,MATCH(Skráningarblað!F226,Einl.kvk!$D$3:$D$1004,0),6),IF(AND(G226="Female",B226="Tvíliðaleikur"),INDEX(Tvíl.kvk!$A$3:$F$1008,MATCH(Skráningarblað!F226,Tvíl.kvk!$D$3:$D$1008,0),6),IF(AND(G226="Female",B226="Tvenndarleikur"),INDEX(Tvennd.kvk!$A$3:$F$1009,MATCH(Skráningarblað!F226,Tvennd.kvk!$D$3:$D$1009,0),6),"")))))),0)</f>
        <v/>
      </c>
      <c r="O226" s="13" t="str">
        <f>IFERROR(IF(F226="","",IF(AND(NOT(B226="Einliðaleikur"),D226=""),"Partner Wanted",INDEX(Leikmannaskrá!$A$2:$D$1171,MATCH(D226,Leikmannaskrá!$A$2:$A$1175,0),2))),"")</f>
        <v/>
      </c>
      <c r="P226" s="13" t="str">
        <f>IFERROR(INDEX(Leikmannaskrá!$A$2:$D$1171,MATCH(D226,Leikmannaskrá!$A$2:$A$1175,0),4),"")</f>
        <v/>
      </c>
      <c r="Q226" s="13" t="str">
        <f>IFERROR(IF(AND(P226="Male",B226="Einliðaleikur"),INDEX(Einl.kk!$A$3:$F$1041,MATCH(Skráningarblað!O226,Einl.kk!$D$3:$D$1041,0),2),IF(AND(P226="Male",B226="Tvíliðaleikur"),INDEX(Tvíl.kk!$A$3:$F$1054,MATCH(Skráningarblað!O226,Tvíl.kk!$D$3:$D$1054,0),2),IF(AND(P226="Male",B226="Tvenndarleikur"),INDEX(Tvennd.kk!$A$3:$F$1025,MATCH(Skráningarblað!O226,Tvennd.kk!$D$3:$D$1025,0),2),IF(AND(P226="Female",B226="Einliðaleikur"),INDEX(Einl.kvk!$A$3:$F$1004,MATCH(Skráningarblað!O226,Einl.kvk!$D$3:$D$1004,0),2),IF(AND(P226="Female",B226="Tvíliðaleikur"),INDEX(Tvíl.kvk!$A$3:$F$1008,MATCH(Skráningarblað!O226,Tvíl.kvk!$D$3:$D$1008,0),2),IF(AND(P226="Female",B226="Tvenndarleikur"),INDEX(Tvennd.kvk!$A$3:$F$1009,MATCH(Skráningarblað!O226,Tvennd.kvk!$D$3:$D$1009,0),2),"")))))),"2. Deild")</f>
        <v/>
      </c>
      <c r="R226" s="13" t="str">
        <f t="shared" si="22"/>
        <v/>
      </c>
      <c r="S226" s="13" t="str">
        <f>IFERROR(IF(AND(P226="Male",B226="Einliðaleikur"),INDEX(Einl.kk!$A$3:$F$1041,MATCH(Skráningarblað!O226,Einl.kk!$D$3:$D$1041,0),6),IF(AND(P226="Male",B226="Tvíliðaleikur"),INDEX(Tvíl.kk!$A$3:$F$1054,MATCH(Skráningarblað!O226,Tvíl.kk!$D$3:$D$1054,0),6),IF(AND(P226="Male",B226="Tvenndarleikur"),INDEX(Tvennd.kk!$A$3:$F$1025,MATCH(Skráningarblað!O226,Tvennd.kk!$D$3:$D$1025,0),6),IF(AND(P226="Female",B226="Einliðaleikur"),INDEX(Einl.kvk!$A$3:$F$1004,MATCH(Skráningarblað!O226,Einl.kvk!$D$3:$D$1004,0),6),IF(AND(P226="Female",B226="Tvíliðaleikur"),INDEX(Tvíl.kvk!$A$3:$F$1008,MATCH(Skráningarblað!O226,Tvíl.kvk!$D$3:$D$1008,0),6),IF(AND(P226="Female",B226="Tvenndarleikur"),INDEX(Tvennd.kvk!$A$3:$F$1009,MATCH(Skráningarblað!O226,Tvennd.kvk!$D$3:$D$1009,0),6),"")))))),0)</f>
        <v/>
      </c>
      <c r="T226" s="13" t="str">
        <f>IFERROR(INDEX(Leikmannaskrá!$A$2:$E$612,MATCH(A226,Leikmannaskrá!$A$2:$A$612,0),5),"")</f>
        <v/>
      </c>
      <c r="U226" s="29" t="str">
        <f t="shared" si="23"/>
        <v/>
      </c>
    </row>
    <row r="227" spans="1:21" x14ac:dyDescent="0.35">
      <c r="A227" s="28"/>
      <c r="B227" s="28"/>
      <c r="C227" s="28"/>
      <c r="D227" s="28"/>
      <c r="E227" s="28"/>
      <c r="F227" s="13" t="str">
        <f>IFERROR(INDEX(Leikmannaskrá!$A$2:$D$1171,MATCH(A227,Leikmannaskrá!$A$2:$A$1175,0),2),"")</f>
        <v/>
      </c>
      <c r="G227" s="13" t="str">
        <f>IFERROR(INDEX(Leikmannaskrá!$A$2:$D$1171,MATCH(A227,Leikmannaskrá!$A$2:$A$1175,0),4),"")</f>
        <v/>
      </c>
      <c r="H227" s="13" t="str">
        <f>IFERROR(INDEX(Leikmannaskrá!$A$2:$D$1171,MATCH(A227,Leikmannaskrá!$A$2:$A$1175,0),3),"")</f>
        <v/>
      </c>
      <c r="I227" s="13" t="str">
        <f>IFERROR(IF(AND(G227="Male",B227="Einliðaleikur"),INDEX(Einl.kk!$A$3:$F$1041,MATCH(Skráningarblað!F227,Einl.kk!$D$3:$D$1041,0),2),IF(AND(G227="Male",B227="Tvíliðaleikur"),INDEX(Tvíl.kk!$A$3:$F$1054,MATCH(Skráningarblað!F227,Tvíl.kk!$D$3:$D$1054,0),2),IF(AND(G227="Male",B227="Tvenndarleikur"),INDEX(Tvennd.kk!$A$3:$F$1025,MATCH(Skráningarblað!F227,Tvennd.kk!$D$3:$D$1025,0),2),IF(AND(G227="Female",B227="Einliðaleikur"),INDEX(Einl.kvk!$A$3:$F$1004,MATCH(Skráningarblað!F227,Einl.kvk!$D$3:$D$1004,0),2),IF(AND(G227="Female",B227="Tvíliðaleikur"),INDEX(Tvíl.kvk!$A$3:$F$1008,MATCH(Skráningarblað!F227,Tvíl.kvk!$D$3:$D$1008,0),2),IF(AND(G227="Female",B227="Tvenndarleikur"),INDEX(Tvennd.kvk!$A$3:$F$1009,MATCH(Skráningarblað!F227,Tvennd.kvk!$D$3:$D$1009,0),2),"")))))),"2. Deild")</f>
        <v/>
      </c>
      <c r="J227" s="13" t="str">
        <f t="shared" si="18"/>
        <v/>
      </c>
      <c r="K227" s="13" t="str">
        <f t="shared" si="19"/>
        <v/>
      </c>
      <c r="L227" s="13">
        <f t="shared" si="20"/>
        <v>0</v>
      </c>
      <c r="M227" s="13" t="str">
        <f t="shared" si="21"/>
        <v xml:space="preserve"> -  </v>
      </c>
      <c r="N227" s="13" t="str">
        <f>IFERROR(IF(AND(G227="Male",B227="Einliðaleikur"),INDEX(Einl.kk!$A$3:$F$1041,MATCH(Skráningarblað!F227,Einl.kk!$D$3:$D$1041,0),6),IF(AND(G227="Male",B227="Tvíliðaleikur"),INDEX(Tvíl.kk!$A$3:$F$1054,MATCH(Skráningarblað!F227,Tvíl.kk!$D$3:$D$1054,0),6),IF(AND(G227="Male",B227="Tvenndarleikur"),INDEX(Tvennd.kk!$A$3:$F$1025,MATCH(Skráningarblað!F227,Tvennd.kk!$D$3:$D$1025,0),6),IF(AND(G227="Female",B227="Einliðaleikur"),INDEX(Einl.kvk!$A$3:$F$1004,MATCH(Skráningarblað!F227,Einl.kvk!$D$3:$D$1004,0),6),IF(AND(G227="Female",B227="Tvíliðaleikur"),INDEX(Tvíl.kvk!$A$3:$F$1008,MATCH(Skráningarblað!F227,Tvíl.kvk!$D$3:$D$1008,0),6),IF(AND(G227="Female",B227="Tvenndarleikur"),INDEX(Tvennd.kvk!$A$3:$F$1009,MATCH(Skráningarblað!F227,Tvennd.kvk!$D$3:$D$1009,0),6),"")))))),0)</f>
        <v/>
      </c>
      <c r="O227" s="13" t="str">
        <f>IFERROR(IF(F227="","",IF(AND(NOT(B227="Einliðaleikur"),D227=""),"Partner Wanted",INDEX(Leikmannaskrá!$A$2:$D$1171,MATCH(D227,Leikmannaskrá!$A$2:$A$1175,0),2))),"")</f>
        <v/>
      </c>
      <c r="P227" s="13" t="str">
        <f>IFERROR(INDEX(Leikmannaskrá!$A$2:$D$1171,MATCH(D227,Leikmannaskrá!$A$2:$A$1175,0),4),"")</f>
        <v/>
      </c>
      <c r="Q227" s="13" t="str">
        <f>IFERROR(IF(AND(P227="Male",B227="Einliðaleikur"),INDEX(Einl.kk!$A$3:$F$1041,MATCH(Skráningarblað!O227,Einl.kk!$D$3:$D$1041,0),2),IF(AND(P227="Male",B227="Tvíliðaleikur"),INDEX(Tvíl.kk!$A$3:$F$1054,MATCH(Skráningarblað!O227,Tvíl.kk!$D$3:$D$1054,0),2),IF(AND(P227="Male",B227="Tvenndarleikur"),INDEX(Tvennd.kk!$A$3:$F$1025,MATCH(Skráningarblað!O227,Tvennd.kk!$D$3:$D$1025,0),2),IF(AND(P227="Female",B227="Einliðaleikur"),INDEX(Einl.kvk!$A$3:$F$1004,MATCH(Skráningarblað!O227,Einl.kvk!$D$3:$D$1004,0),2),IF(AND(P227="Female",B227="Tvíliðaleikur"),INDEX(Tvíl.kvk!$A$3:$F$1008,MATCH(Skráningarblað!O227,Tvíl.kvk!$D$3:$D$1008,0),2),IF(AND(P227="Female",B227="Tvenndarleikur"),INDEX(Tvennd.kvk!$A$3:$F$1009,MATCH(Skráningarblað!O227,Tvennd.kvk!$D$3:$D$1009,0),2),"")))))),"2. Deild")</f>
        <v/>
      </c>
      <c r="R227" s="13" t="str">
        <f t="shared" si="22"/>
        <v/>
      </c>
      <c r="S227" s="13" t="str">
        <f>IFERROR(IF(AND(P227="Male",B227="Einliðaleikur"),INDEX(Einl.kk!$A$3:$F$1041,MATCH(Skráningarblað!O227,Einl.kk!$D$3:$D$1041,0),6),IF(AND(P227="Male",B227="Tvíliðaleikur"),INDEX(Tvíl.kk!$A$3:$F$1054,MATCH(Skráningarblað!O227,Tvíl.kk!$D$3:$D$1054,0),6),IF(AND(P227="Male",B227="Tvenndarleikur"),INDEX(Tvennd.kk!$A$3:$F$1025,MATCH(Skráningarblað!O227,Tvennd.kk!$D$3:$D$1025,0),6),IF(AND(P227="Female",B227="Einliðaleikur"),INDEX(Einl.kvk!$A$3:$F$1004,MATCH(Skráningarblað!O227,Einl.kvk!$D$3:$D$1004,0),6),IF(AND(P227="Female",B227="Tvíliðaleikur"),INDEX(Tvíl.kvk!$A$3:$F$1008,MATCH(Skráningarblað!O227,Tvíl.kvk!$D$3:$D$1008,0),6),IF(AND(P227="Female",B227="Tvenndarleikur"),INDEX(Tvennd.kvk!$A$3:$F$1009,MATCH(Skráningarblað!O227,Tvennd.kvk!$D$3:$D$1009,0),6),"")))))),0)</f>
        <v/>
      </c>
      <c r="T227" s="13" t="str">
        <f>IFERROR(INDEX(Leikmannaskrá!$A$2:$E$612,MATCH(A227,Leikmannaskrá!$A$2:$A$612,0),5),"")</f>
        <v/>
      </c>
      <c r="U227" s="29" t="str">
        <f t="shared" si="23"/>
        <v/>
      </c>
    </row>
    <row r="228" spans="1:21" x14ac:dyDescent="0.35">
      <c r="A228" s="28"/>
      <c r="B228" s="28"/>
      <c r="C228" s="28"/>
      <c r="D228" s="28"/>
      <c r="E228" s="28"/>
      <c r="F228" s="13" t="str">
        <f>IFERROR(INDEX(Leikmannaskrá!$A$2:$D$1171,MATCH(A228,Leikmannaskrá!$A$2:$A$1175,0),2),"")</f>
        <v/>
      </c>
      <c r="G228" s="13" t="str">
        <f>IFERROR(INDEX(Leikmannaskrá!$A$2:$D$1171,MATCH(A228,Leikmannaskrá!$A$2:$A$1175,0),4),"")</f>
        <v/>
      </c>
      <c r="H228" s="13" t="str">
        <f>IFERROR(INDEX(Leikmannaskrá!$A$2:$D$1171,MATCH(A228,Leikmannaskrá!$A$2:$A$1175,0),3),"")</f>
        <v/>
      </c>
      <c r="I228" s="13" t="str">
        <f>IFERROR(IF(AND(G228="Male",B228="Einliðaleikur"),INDEX(Einl.kk!$A$3:$F$1041,MATCH(Skráningarblað!F228,Einl.kk!$D$3:$D$1041,0),2),IF(AND(G228="Male",B228="Tvíliðaleikur"),INDEX(Tvíl.kk!$A$3:$F$1054,MATCH(Skráningarblað!F228,Tvíl.kk!$D$3:$D$1054,0),2),IF(AND(G228="Male",B228="Tvenndarleikur"),INDEX(Tvennd.kk!$A$3:$F$1025,MATCH(Skráningarblað!F228,Tvennd.kk!$D$3:$D$1025,0),2),IF(AND(G228="Female",B228="Einliðaleikur"),INDEX(Einl.kvk!$A$3:$F$1004,MATCH(Skráningarblað!F228,Einl.kvk!$D$3:$D$1004,0),2),IF(AND(G228="Female",B228="Tvíliðaleikur"),INDEX(Tvíl.kvk!$A$3:$F$1008,MATCH(Skráningarblað!F228,Tvíl.kvk!$D$3:$D$1008,0),2),IF(AND(G228="Female",B228="Tvenndarleikur"),INDEX(Tvennd.kvk!$A$3:$F$1009,MATCH(Skráningarblað!F228,Tvennd.kvk!$D$3:$D$1009,0),2),"")))))),"2. Deild")</f>
        <v/>
      </c>
      <c r="J228" s="13" t="str">
        <f t="shared" si="18"/>
        <v/>
      </c>
      <c r="K228" s="13" t="str">
        <f t="shared" si="19"/>
        <v/>
      </c>
      <c r="L228" s="13">
        <f t="shared" si="20"/>
        <v>0</v>
      </c>
      <c r="M228" s="13" t="str">
        <f t="shared" si="21"/>
        <v xml:space="preserve"> -  </v>
      </c>
      <c r="N228" s="13" t="str">
        <f>IFERROR(IF(AND(G228="Male",B228="Einliðaleikur"),INDEX(Einl.kk!$A$3:$F$1041,MATCH(Skráningarblað!F228,Einl.kk!$D$3:$D$1041,0),6),IF(AND(G228="Male",B228="Tvíliðaleikur"),INDEX(Tvíl.kk!$A$3:$F$1054,MATCH(Skráningarblað!F228,Tvíl.kk!$D$3:$D$1054,0),6),IF(AND(G228="Male",B228="Tvenndarleikur"),INDEX(Tvennd.kk!$A$3:$F$1025,MATCH(Skráningarblað!F228,Tvennd.kk!$D$3:$D$1025,0),6),IF(AND(G228="Female",B228="Einliðaleikur"),INDEX(Einl.kvk!$A$3:$F$1004,MATCH(Skráningarblað!F228,Einl.kvk!$D$3:$D$1004,0),6),IF(AND(G228="Female",B228="Tvíliðaleikur"),INDEX(Tvíl.kvk!$A$3:$F$1008,MATCH(Skráningarblað!F228,Tvíl.kvk!$D$3:$D$1008,0),6),IF(AND(G228="Female",B228="Tvenndarleikur"),INDEX(Tvennd.kvk!$A$3:$F$1009,MATCH(Skráningarblað!F228,Tvennd.kvk!$D$3:$D$1009,0),6),"")))))),0)</f>
        <v/>
      </c>
      <c r="O228" s="13" t="str">
        <f>IFERROR(IF(F228="","",IF(AND(NOT(B228="Einliðaleikur"),D228=""),"Partner Wanted",INDEX(Leikmannaskrá!$A$2:$D$1171,MATCH(D228,Leikmannaskrá!$A$2:$A$1175,0),2))),"")</f>
        <v/>
      </c>
      <c r="P228" s="13" t="str">
        <f>IFERROR(INDEX(Leikmannaskrá!$A$2:$D$1171,MATCH(D228,Leikmannaskrá!$A$2:$A$1175,0),4),"")</f>
        <v/>
      </c>
      <c r="Q228" s="13" t="str">
        <f>IFERROR(IF(AND(P228="Male",B228="Einliðaleikur"),INDEX(Einl.kk!$A$3:$F$1041,MATCH(Skráningarblað!O228,Einl.kk!$D$3:$D$1041,0),2),IF(AND(P228="Male",B228="Tvíliðaleikur"),INDEX(Tvíl.kk!$A$3:$F$1054,MATCH(Skráningarblað!O228,Tvíl.kk!$D$3:$D$1054,0),2),IF(AND(P228="Male",B228="Tvenndarleikur"),INDEX(Tvennd.kk!$A$3:$F$1025,MATCH(Skráningarblað!O228,Tvennd.kk!$D$3:$D$1025,0),2),IF(AND(P228="Female",B228="Einliðaleikur"),INDEX(Einl.kvk!$A$3:$F$1004,MATCH(Skráningarblað!O228,Einl.kvk!$D$3:$D$1004,0),2),IF(AND(P228="Female",B228="Tvíliðaleikur"),INDEX(Tvíl.kvk!$A$3:$F$1008,MATCH(Skráningarblað!O228,Tvíl.kvk!$D$3:$D$1008,0),2),IF(AND(P228="Female",B228="Tvenndarleikur"),INDEX(Tvennd.kvk!$A$3:$F$1009,MATCH(Skráningarblað!O228,Tvennd.kvk!$D$3:$D$1009,0),2),"")))))),"2. Deild")</f>
        <v/>
      </c>
      <c r="R228" s="13" t="str">
        <f t="shared" si="22"/>
        <v/>
      </c>
      <c r="S228" s="13" t="str">
        <f>IFERROR(IF(AND(P228="Male",B228="Einliðaleikur"),INDEX(Einl.kk!$A$3:$F$1041,MATCH(Skráningarblað!O228,Einl.kk!$D$3:$D$1041,0),6),IF(AND(P228="Male",B228="Tvíliðaleikur"),INDEX(Tvíl.kk!$A$3:$F$1054,MATCH(Skráningarblað!O228,Tvíl.kk!$D$3:$D$1054,0),6),IF(AND(P228="Male",B228="Tvenndarleikur"),INDEX(Tvennd.kk!$A$3:$F$1025,MATCH(Skráningarblað!O228,Tvennd.kk!$D$3:$D$1025,0),6),IF(AND(P228="Female",B228="Einliðaleikur"),INDEX(Einl.kvk!$A$3:$F$1004,MATCH(Skráningarblað!O228,Einl.kvk!$D$3:$D$1004,0),6),IF(AND(P228="Female",B228="Tvíliðaleikur"),INDEX(Tvíl.kvk!$A$3:$F$1008,MATCH(Skráningarblað!O228,Tvíl.kvk!$D$3:$D$1008,0),6),IF(AND(P228="Female",B228="Tvenndarleikur"),INDEX(Tvennd.kvk!$A$3:$F$1009,MATCH(Skráningarblað!O228,Tvennd.kvk!$D$3:$D$1009,0),6),"")))))),0)</f>
        <v/>
      </c>
      <c r="T228" s="13" t="str">
        <f>IFERROR(INDEX(Leikmannaskrá!$A$2:$E$612,MATCH(A228,Leikmannaskrá!$A$2:$A$612,0),5),"")</f>
        <v/>
      </c>
      <c r="U228" s="29" t="str">
        <f t="shared" si="23"/>
        <v/>
      </c>
    </row>
    <row r="229" spans="1:21" x14ac:dyDescent="0.35">
      <c r="A229" s="28"/>
      <c r="B229" s="28"/>
      <c r="C229" s="28"/>
      <c r="D229" s="28"/>
      <c r="E229" s="28"/>
      <c r="F229" s="13" t="str">
        <f>IFERROR(INDEX(Leikmannaskrá!$A$2:$D$1171,MATCH(A229,Leikmannaskrá!$A$2:$A$1175,0),2),"")</f>
        <v/>
      </c>
      <c r="G229" s="13" t="str">
        <f>IFERROR(INDEX(Leikmannaskrá!$A$2:$D$1171,MATCH(A229,Leikmannaskrá!$A$2:$A$1175,0),4),"")</f>
        <v/>
      </c>
      <c r="H229" s="13" t="str">
        <f>IFERROR(INDEX(Leikmannaskrá!$A$2:$D$1171,MATCH(A229,Leikmannaskrá!$A$2:$A$1175,0),3),"")</f>
        <v/>
      </c>
      <c r="I229" s="13" t="str">
        <f>IFERROR(IF(AND(G229="Male",B229="Einliðaleikur"),INDEX(Einl.kk!$A$3:$F$1041,MATCH(Skráningarblað!F229,Einl.kk!$D$3:$D$1041,0),2),IF(AND(G229="Male",B229="Tvíliðaleikur"),INDEX(Tvíl.kk!$A$3:$F$1054,MATCH(Skráningarblað!F229,Tvíl.kk!$D$3:$D$1054,0),2),IF(AND(G229="Male",B229="Tvenndarleikur"),INDEX(Tvennd.kk!$A$3:$F$1025,MATCH(Skráningarblað!F229,Tvennd.kk!$D$3:$D$1025,0),2),IF(AND(G229="Female",B229="Einliðaleikur"),INDEX(Einl.kvk!$A$3:$F$1004,MATCH(Skráningarblað!F229,Einl.kvk!$D$3:$D$1004,0),2),IF(AND(G229="Female",B229="Tvíliðaleikur"),INDEX(Tvíl.kvk!$A$3:$F$1008,MATCH(Skráningarblað!F229,Tvíl.kvk!$D$3:$D$1008,0),2),IF(AND(G229="Female",B229="Tvenndarleikur"),INDEX(Tvennd.kvk!$A$3:$F$1009,MATCH(Skráningarblað!F229,Tvennd.kvk!$D$3:$D$1009,0),2),"")))))),"2. Deild")</f>
        <v/>
      </c>
      <c r="J229" s="13" t="str">
        <f t="shared" si="18"/>
        <v/>
      </c>
      <c r="K229" s="13" t="str">
        <f t="shared" si="19"/>
        <v/>
      </c>
      <c r="L229" s="13">
        <f t="shared" si="20"/>
        <v>0</v>
      </c>
      <c r="M229" s="13" t="str">
        <f t="shared" si="21"/>
        <v xml:space="preserve"> -  </v>
      </c>
      <c r="N229" s="13" t="str">
        <f>IFERROR(IF(AND(G229="Male",B229="Einliðaleikur"),INDEX(Einl.kk!$A$3:$F$1041,MATCH(Skráningarblað!F229,Einl.kk!$D$3:$D$1041,0),6),IF(AND(G229="Male",B229="Tvíliðaleikur"),INDEX(Tvíl.kk!$A$3:$F$1054,MATCH(Skráningarblað!F229,Tvíl.kk!$D$3:$D$1054,0),6),IF(AND(G229="Male",B229="Tvenndarleikur"),INDEX(Tvennd.kk!$A$3:$F$1025,MATCH(Skráningarblað!F229,Tvennd.kk!$D$3:$D$1025,0),6),IF(AND(G229="Female",B229="Einliðaleikur"),INDEX(Einl.kvk!$A$3:$F$1004,MATCH(Skráningarblað!F229,Einl.kvk!$D$3:$D$1004,0),6),IF(AND(G229="Female",B229="Tvíliðaleikur"),INDEX(Tvíl.kvk!$A$3:$F$1008,MATCH(Skráningarblað!F229,Tvíl.kvk!$D$3:$D$1008,0),6),IF(AND(G229="Female",B229="Tvenndarleikur"),INDEX(Tvennd.kvk!$A$3:$F$1009,MATCH(Skráningarblað!F229,Tvennd.kvk!$D$3:$D$1009,0),6),"")))))),0)</f>
        <v/>
      </c>
      <c r="O229" s="13" t="str">
        <f>IFERROR(IF(F229="","",IF(AND(NOT(B229="Einliðaleikur"),D229=""),"Partner Wanted",INDEX(Leikmannaskrá!$A$2:$D$1171,MATCH(D229,Leikmannaskrá!$A$2:$A$1175,0),2))),"")</f>
        <v/>
      </c>
      <c r="P229" s="13" t="str">
        <f>IFERROR(INDEX(Leikmannaskrá!$A$2:$D$1171,MATCH(D229,Leikmannaskrá!$A$2:$A$1175,0),4),"")</f>
        <v/>
      </c>
      <c r="Q229" s="13" t="str">
        <f>IFERROR(IF(AND(P229="Male",B229="Einliðaleikur"),INDEX(Einl.kk!$A$3:$F$1041,MATCH(Skráningarblað!O229,Einl.kk!$D$3:$D$1041,0),2),IF(AND(P229="Male",B229="Tvíliðaleikur"),INDEX(Tvíl.kk!$A$3:$F$1054,MATCH(Skráningarblað!O229,Tvíl.kk!$D$3:$D$1054,0),2),IF(AND(P229="Male",B229="Tvenndarleikur"),INDEX(Tvennd.kk!$A$3:$F$1025,MATCH(Skráningarblað!O229,Tvennd.kk!$D$3:$D$1025,0),2),IF(AND(P229="Female",B229="Einliðaleikur"),INDEX(Einl.kvk!$A$3:$F$1004,MATCH(Skráningarblað!O229,Einl.kvk!$D$3:$D$1004,0),2),IF(AND(P229="Female",B229="Tvíliðaleikur"),INDEX(Tvíl.kvk!$A$3:$F$1008,MATCH(Skráningarblað!O229,Tvíl.kvk!$D$3:$D$1008,0),2),IF(AND(P229="Female",B229="Tvenndarleikur"),INDEX(Tvennd.kvk!$A$3:$F$1009,MATCH(Skráningarblað!O229,Tvennd.kvk!$D$3:$D$1009,0),2),"")))))),"2. Deild")</f>
        <v/>
      </c>
      <c r="R229" s="13" t="str">
        <f t="shared" si="22"/>
        <v/>
      </c>
      <c r="S229" s="13" t="str">
        <f>IFERROR(IF(AND(P229="Male",B229="Einliðaleikur"),INDEX(Einl.kk!$A$3:$F$1041,MATCH(Skráningarblað!O229,Einl.kk!$D$3:$D$1041,0),6),IF(AND(P229="Male",B229="Tvíliðaleikur"),INDEX(Tvíl.kk!$A$3:$F$1054,MATCH(Skráningarblað!O229,Tvíl.kk!$D$3:$D$1054,0),6),IF(AND(P229="Male",B229="Tvenndarleikur"),INDEX(Tvennd.kk!$A$3:$F$1025,MATCH(Skráningarblað!O229,Tvennd.kk!$D$3:$D$1025,0),6),IF(AND(P229="Female",B229="Einliðaleikur"),INDEX(Einl.kvk!$A$3:$F$1004,MATCH(Skráningarblað!O229,Einl.kvk!$D$3:$D$1004,0),6),IF(AND(P229="Female",B229="Tvíliðaleikur"),INDEX(Tvíl.kvk!$A$3:$F$1008,MATCH(Skráningarblað!O229,Tvíl.kvk!$D$3:$D$1008,0),6),IF(AND(P229="Female",B229="Tvenndarleikur"),INDEX(Tvennd.kvk!$A$3:$F$1009,MATCH(Skráningarblað!O229,Tvennd.kvk!$D$3:$D$1009,0),6),"")))))),0)</f>
        <v/>
      </c>
      <c r="T229" s="13" t="str">
        <f>IFERROR(INDEX(Leikmannaskrá!$A$2:$E$612,MATCH(A229,Leikmannaskrá!$A$2:$A$612,0),5),"")</f>
        <v/>
      </c>
      <c r="U229" s="29" t="str">
        <f t="shared" si="23"/>
        <v/>
      </c>
    </row>
    <row r="230" spans="1:21" x14ac:dyDescent="0.35">
      <c r="A230" s="28"/>
      <c r="B230" s="28"/>
      <c r="C230" s="28"/>
      <c r="D230" s="28"/>
      <c r="E230" s="28"/>
      <c r="F230" s="13" t="str">
        <f>IFERROR(INDEX(Leikmannaskrá!$A$2:$D$1171,MATCH(A230,Leikmannaskrá!$A$2:$A$1175,0),2),"")</f>
        <v/>
      </c>
      <c r="G230" s="13" t="str">
        <f>IFERROR(INDEX(Leikmannaskrá!$A$2:$D$1171,MATCH(A230,Leikmannaskrá!$A$2:$A$1175,0),4),"")</f>
        <v/>
      </c>
      <c r="H230" s="13" t="str">
        <f>IFERROR(INDEX(Leikmannaskrá!$A$2:$D$1171,MATCH(A230,Leikmannaskrá!$A$2:$A$1175,0),3),"")</f>
        <v/>
      </c>
      <c r="I230" s="13" t="str">
        <f>IFERROR(IF(AND(G230="Male",B230="Einliðaleikur"),INDEX(Einl.kk!$A$3:$F$1041,MATCH(Skráningarblað!F230,Einl.kk!$D$3:$D$1041,0),2),IF(AND(G230="Male",B230="Tvíliðaleikur"),INDEX(Tvíl.kk!$A$3:$F$1054,MATCH(Skráningarblað!F230,Tvíl.kk!$D$3:$D$1054,0),2),IF(AND(G230="Male",B230="Tvenndarleikur"),INDEX(Tvennd.kk!$A$3:$F$1025,MATCH(Skráningarblað!F230,Tvennd.kk!$D$3:$D$1025,0),2),IF(AND(G230="Female",B230="Einliðaleikur"),INDEX(Einl.kvk!$A$3:$F$1004,MATCH(Skráningarblað!F230,Einl.kvk!$D$3:$D$1004,0),2),IF(AND(G230="Female",B230="Tvíliðaleikur"),INDEX(Tvíl.kvk!$A$3:$F$1008,MATCH(Skráningarblað!F230,Tvíl.kvk!$D$3:$D$1008,0),2),IF(AND(G230="Female",B230="Tvenndarleikur"),INDEX(Tvennd.kvk!$A$3:$F$1009,MATCH(Skráningarblað!F230,Tvennd.kvk!$D$3:$D$1009,0),2),"")))))),"2. Deild")</f>
        <v/>
      </c>
      <c r="J230" s="13" t="str">
        <f t="shared" si="18"/>
        <v/>
      </c>
      <c r="K230" s="13" t="str">
        <f t="shared" si="19"/>
        <v/>
      </c>
      <c r="L230" s="13">
        <f t="shared" si="20"/>
        <v>0</v>
      </c>
      <c r="M230" s="13" t="str">
        <f t="shared" si="21"/>
        <v xml:space="preserve"> -  </v>
      </c>
      <c r="N230" s="13" t="str">
        <f>IFERROR(IF(AND(G230="Male",B230="Einliðaleikur"),INDEX(Einl.kk!$A$3:$F$1041,MATCH(Skráningarblað!F230,Einl.kk!$D$3:$D$1041,0),6),IF(AND(G230="Male",B230="Tvíliðaleikur"),INDEX(Tvíl.kk!$A$3:$F$1054,MATCH(Skráningarblað!F230,Tvíl.kk!$D$3:$D$1054,0),6),IF(AND(G230="Male",B230="Tvenndarleikur"),INDEX(Tvennd.kk!$A$3:$F$1025,MATCH(Skráningarblað!F230,Tvennd.kk!$D$3:$D$1025,0),6),IF(AND(G230="Female",B230="Einliðaleikur"),INDEX(Einl.kvk!$A$3:$F$1004,MATCH(Skráningarblað!F230,Einl.kvk!$D$3:$D$1004,0),6),IF(AND(G230="Female",B230="Tvíliðaleikur"),INDEX(Tvíl.kvk!$A$3:$F$1008,MATCH(Skráningarblað!F230,Tvíl.kvk!$D$3:$D$1008,0),6),IF(AND(G230="Female",B230="Tvenndarleikur"),INDEX(Tvennd.kvk!$A$3:$F$1009,MATCH(Skráningarblað!F230,Tvennd.kvk!$D$3:$D$1009,0),6),"")))))),0)</f>
        <v/>
      </c>
      <c r="O230" s="13" t="str">
        <f>IFERROR(IF(F230="","",IF(AND(NOT(B230="Einliðaleikur"),D230=""),"Partner Wanted",INDEX(Leikmannaskrá!$A$2:$D$1171,MATCH(D230,Leikmannaskrá!$A$2:$A$1175,0),2))),"")</f>
        <v/>
      </c>
      <c r="P230" s="13" t="str">
        <f>IFERROR(INDEX(Leikmannaskrá!$A$2:$D$1171,MATCH(D230,Leikmannaskrá!$A$2:$A$1175,0),4),"")</f>
        <v/>
      </c>
      <c r="Q230" s="13" t="str">
        <f>IFERROR(IF(AND(P230="Male",B230="Einliðaleikur"),INDEX(Einl.kk!$A$3:$F$1041,MATCH(Skráningarblað!O230,Einl.kk!$D$3:$D$1041,0),2),IF(AND(P230="Male",B230="Tvíliðaleikur"),INDEX(Tvíl.kk!$A$3:$F$1054,MATCH(Skráningarblað!O230,Tvíl.kk!$D$3:$D$1054,0),2),IF(AND(P230="Male",B230="Tvenndarleikur"),INDEX(Tvennd.kk!$A$3:$F$1025,MATCH(Skráningarblað!O230,Tvennd.kk!$D$3:$D$1025,0),2),IF(AND(P230="Female",B230="Einliðaleikur"),INDEX(Einl.kvk!$A$3:$F$1004,MATCH(Skráningarblað!O230,Einl.kvk!$D$3:$D$1004,0),2),IF(AND(P230="Female",B230="Tvíliðaleikur"),INDEX(Tvíl.kvk!$A$3:$F$1008,MATCH(Skráningarblað!O230,Tvíl.kvk!$D$3:$D$1008,0),2),IF(AND(P230="Female",B230="Tvenndarleikur"),INDEX(Tvennd.kvk!$A$3:$F$1009,MATCH(Skráningarblað!O230,Tvennd.kvk!$D$3:$D$1009,0),2),"")))))),"2. Deild")</f>
        <v/>
      </c>
      <c r="R230" s="13" t="str">
        <f t="shared" si="22"/>
        <v/>
      </c>
      <c r="S230" s="13" t="str">
        <f>IFERROR(IF(AND(P230="Male",B230="Einliðaleikur"),INDEX(Einl.kk!$A$3:$F$1041,MATCH(Skráningarblað!O230,Einl.kk!$D$3:$D$1041,0),6),IF(AND(P230="Male",B230="Tvíliðaleikur"),INDEX(Tvíl.kk!$A$3:$F$1054,MATCH(Skráningarblað!O230,Tvíl.kk!$D$3:$D$1054,0),6),IF(AND(P230="Male",B230="Tvenndarleikur"),INDEX(Tvennd.kk!$A$3:$F$1025,MATCH(Skráningarblað!O230,Tvennd.kk!$D$3:$D$1025,0),6),IF(AND(P230="Female",B230="Einliðaleikur"),INDEX(Einl.kvk!$A$3:$F$1004,MATCH(Skráningarblað!O230,Einl.kvk!$D$3:$D$1004,0),6),IF(AND(P230="Female",B230="Tvíliðaleikur"),INDEX(Tvíl.kvk!$A$3:$F$1008,MATCH(Skráningarblað!O230,Tvíl.kvk!$D$3:$D$1008,0),6),IF(AND(P230="Female",B230="Tvenndarleikur"),INDEX(Tvennd.kvk!$A$3:$F$1009,MATCH(Skráningarblað!O230,Tvennd.kvk!$D$3:$D$1009,0),6),"")))))),0)</f>
        <v/>
      </c>
      <c r="T230" s="13" t="str">
        <f>IFERROR(INDEX(Leikmannaskrá!$A$2:$E$612,MATCH(A230,Leikmannaskrá!$A$2:$A$612,0),5),"")</f>
        <v/>
      </c>
      <c r="U230" s="29" t="str">
        <f t="shared" si="23"/>
        <v/>
      </c>
    </row>
    <row r="231" spans="1:21" x14ac:dyDescent="0.35">
      <c r="A231" s="28"/>
      <c r="B231" s="28"/>
      <c r="C231" s="28"/>
      <c r="D231" s="28"/>
      <c r="E231" s="28"/>
      <c r="F231" s="13" t="str">
        <f>IFERROR(INDEX(Leikmannaskrá!$A$2:$D$1171,MATCH(A231,Leikmannaskrá!$A$2:$A$1175,0),2),"")</f>
        <v/>
      </c>
      <c r="G231" s="13" t="str">
        <f>IFERROR(INDEX(Leikmannaskrá!$A$2:$D$1171,MATCH(A231,Leikmannaskrá!$A$2:$A$1175,0),4),"")</f>
        <v/>
      </c>
      <c r="H231" s="13" t="str">
        <f>IFERROR(INDEX(Leikmannaskrá!$A$2:$D$1171,MATCH(A231,Leikmannaskrá!$A$2:$A$1175,0),3),"")</f>
        <v/>
      </c>
      <c r="I231" s="13" t="str">
        <f>IFERROR(IF(AND(G231="Male",B231="Einliðaleikur"),INDEX(Einl.kk!$A$3:$F$1041,MATCH(Skráningarblað!F231,Einl.kk!$D$3:$D$1041,0),2),IF(AND(G231="Male",B231="Tvíliðaleikur"),INDEX(Tvíl.kk!$A$3:$F$1054,MATCH(Skráningarblað!F231,Tvíl.kk!$D$3:$D$1054,0),2),IF(AND(G231="Male",B231="Tvenndarleikur"),INDEX(Tvennd.kk!$A$3:$F$1025,MATCH(Skráningarblað!F231,Tvennd.kk!$D$3:$D$1025,0),2),IF(AND(G231="Female",B231="Einliðaleikur"),INDEX(Einl.kvk!$A$3:$F$1004,MATCH(Skráningarblað!F231,Einl.kvk!$D$3:$D$1004,0),2),IF(AND(G231="Female",B231="Tvíliðaleikur"),INDEX(Tvíl.kvk!$A$3:$F$1008,MATCH(Skráningarblað!F231,Tvíl.kvk!$D$3:$D$1008,0),2),IF(AND(G231="Female",B231="Tvenndarleikur"),INDEX(Tvennd.kvk!$A$3:$F$1009,MATCH(Skráningarblað!F231,Tvennd.kvk!$D$3:$D$1009,0),2),"")))))),"2. Deild")</f>
        <v/>
      </c>
      <c r="J231" s="13" t="str">
        <f t="shared" si="18"/>
        <v/>
      </c>
      <c r="K231" s="13" t="str">
        <f t="shared" si="19"/>
        <v/>
      </c>
      <c r="L231" s="13">
        <f t="shared" si="20"/>
        <v>0</v>
      </c>
      <c r="M231" s="13" t="str">
        <f t="shared" si="21"/>
        <v xml:space="preserve"> -  </v>
      </c>
      <c r="N231" s="13" t="str">
        <f>IFERROR(IF(AND(G231="Male",B231="Einliðaleikur"),INDEX(Einl.kk!$A$3:$F$1041,MATCH(Skráningarblað!F231,Einl.kk!$D$3:$D$1041,0),6),IF(AND(G231="Male",B231="Tvíliðaleikur"),INDEX(Tvíl.kk!$A$3:$F$1054,MATCH(Skráningarblað!F231,Tvíl.kk!$D$3:$D$1054,0),6),IF(AND(G231="Male",B231="Tvenndarleikur"),INDEX(Tvennd.kk!$A$3:$F$1025,MATCH(Skráningarblað!F231,Tvennd.kk!$D$3:$D$1025,0),6),IF(AND(G231="Female",B231="Einliðaleikur"),INDEX(Einl.kvk!$A$3:$F$1004,MATCH(Skráningarblað!F231,Einl.kvk!$D$3:$D$1004,0),6),IF(AND(G231="Female",B231="Tvíliðaleikur"),INDEX(Tvíl.kvk!$A$3:$F$1008,MATCH(Skráningarblað!F231,Tvíl.kvk!$D$3:$D$1008,0),6),IF(AND(G231="Female",B231="Tvenndarleikur"),INDEX(Tvennd.kvk!$A$3:$F$1009,MATCH(Skráningarblað!F231,Tvennd.kvk!$D$3:$D$1009,0),6),"")))))),0)</f>
        <v/>
      </c>
      <c r="O231" s="13" t="str">
        <f>IFERROR(IF(F231="","",IF(AND(NOT(B231="Einliðaleikur"),D231=""),"Partner Wanted",INDEX(Leikmannaskrá!$A$2:$D$1171,MATCH(D231,Leikmannaskrá!$A$2:$A$1175,0),2))),"")</f>
        <v/>
      </c>
      <c r="P231" s="13" t="str">
        <f>IFERROR(INDEX(Leikmannaskrá!$A$2:$D$1171,MATCH(D231,Leikmannaskrá!$A$2:$A$1175,0),4),"")</f>
        <v/>
      </c>
      <c r="Q231" s="13" t="str">
        <f>IFERROR(IF(AND(P231="Male",B231="Einliðaleikur"),INDEX(Einl.kk!$A$3:$F$1041,MATCH(Skráningarblað!O231,Einl.kk!$D$3:$D$1041,0),2),IF(AND(P231="Male",B231="Tvíliðaleikur"),INDEX(Tvíl.kk!$A$3:$F$1054,MATCH(Skráningarblað!O231,Tvíl.kk!$D$3:$D$1054,0),2),IF(AND(P231="Male",B231="Tvenndarleikur"),INDEX(Tvennd.kk!$A$3:$F$1025,MATCH(Skráningarblað!O231,Tvennd.kk!$D$3:$D$1025,0),2),IF(AND(P231="Female",B231="Einliðaleikur"),INDEX(Einl.kvk!$A$3:$F$1004,MATCH(Skráningarblað!O231,Einl.kvk!$D$3:$D$1004,0),2),IF(AND(P231="Female",B231="Tvíliðaleikur"),INDEX(Tvíl.kvk!$A$3:$F$1008,MATCH(Skráningarblað!O231,Tvíl.kvk!$D$3:$D$1008,0),2),IF(AND(P231="Female",B231="Tvenndarleikur"),INDEX(Tvennd.kvk!$A$3:$F$1009,MATCH(Skráningarblað!O231,Tvennd.kvk!$D$3:$D$1009,0),2),"")))))),"2. Deild")</f>
        <v/>
      </c>
      <c r="R231" s="13" t="str">
        <f t="shared" si="22"/>
        <v/>
      </c>
      <c r="S231" s="13" t="str">
        <f>IFERROR(IF(AND(P231="Male",B231="Einliðaleikur"),INDEX(Einl.kk!$A$3:$F$1041,MATCH(Skráningarblað!O231,Einl.kk!$D$3:$D$1041,0),6),IF(AND(P231="Male",B231="Tvíliðaleikur"),INDEX(Tvíl.kk!$A$3:$F$1054,MATCH(Skráningarblað!O231,Tvíl.kk!$D$3:$D$1054,0),6),IF(AND(P231="Male",B231="Tvenndarleikur"),INDEX(Tvennd.kk!$A$3:$F$1025,MATCH(Skráningarblað!O231,Tvennd.kk!$D$3:$D$1025,0),6),IF(AND(P231="Female",B231="Einliðaleikur"),INDEX(Einl.kvk!$A$3:$F$1004,MATCH(Skráningarblað!O231,Einl.kvk!$D$3:$D$1004,0),6),IF(AND(P231="Female",B231="Tvíliðaleikur"),INDEX(Tvíl.kvk!$A$3:$F$1008,MATCH(Skráningarblað!O231,Tvíl.kvk!$D$3:$D$1008,0),6),IF(AND(P231="Female",B231="Tvenndarleikur"),INDEX(Tvennd.kvk!$A$3:$F$1009,MATCH(Skráningarblað!O231,Tvennd.kvk!$D$3:$D$1009,0),6),"")))))),0)</f>
        <v/>
      </c>
      <c r="T231" s="13" t="str">
        <f>IFERROR(INDEX(Leikmannaskrá!$A$2:$E$612,MATCH(A231,Leikmannaskrá!$A$2:$A$612,0),5),"")</f>
        <v/>
      </c>
      <c r="U231" s="29" t="str">
        <f t="shared" si="23"/>
        <v/>
      </c>
    </row>
    <row r="232" spans="1:21" x14ac:dyDescent="0.35">
      <c r="A232" s="28"/>
      <c r="B232" s="28"/>
      <c r="C232" s="28"/>
      <c r="D232" s="28"/>
      <c r="E232" s="28"/>
      <c r="F232" s="13" t="str">
        <f>IFERROR(INDEX(Leikmannaskrá!$A$2:$D$1171,MATCH(A232,Leikmannaskrá!$A$2:$A$1175,0),2),"")</f>
        <v/>
      </c>
      <c r="G232" s="13" t="str">
        <f>IFERROR(INDEX(Leikmannaskrá!$A$2:$D$1171,MATCH(A232,Leikmannaskrá!$A$2:$A$1175,0),4),"")</f>
        <v/>
      </c>
      <c r="H232" s="13" t="str">
        <f>IFERROR(INDEX(Leikmannaskrá!$A$2:$D$1171,MATCH(A232,Leikmannaskrá!$A$2:$A$1175,0),3),"")</f>
        <v/>
      </c>
      <c r="I232" s="13" t="str">
        <f>IFERROR(IF(AND(G232="Male",B232="Einliðaleikur"),INDEX(Einl.kk!$A$3:$F$1041,MATCH(Skráningarblað!F232,Einl.kk!$D$3:$D$1041,0),2),IF(AND(G232="Male",B232="Tvíliðaleikur"),INDEX(Tvíl.kk!$A$3:$F$1054,MATCH(Skráningarblað!F232,Tvíl.kk!$D$3:$D$1054,0),2),IF(AND(G232="Male",B232="Tvenndarleikur"),INDEX(Tvennd.kk!$A$3:$F$1025,MATCH(Skráningarblað!F232,Tvennd.kk!$D$3:$D$1025,0),2),IF(AND(G232="Female",B232="Einliðaleikur"),INDEX(Einl.kvk!$A$3:$F$1004,MATCH(Skráningarblað!F232,Einl.kvk!$D$3:$D$1004,0),2),IF(AND(G232="Female",B232="Tvíliðaleikur"),INDEX(Tvíl.kvk!$A$3:$F$1008,MATCH(Skráningarblað!F232,Tvíl.kvk!$D$3:$D$1008,0),2),IF(AND(G232="Female",B232="Tvenndarleikur"),INDEX(Tvennd.kvk!$A$3:$F$1009,MATCH(Skráningarblað!F232,Tvennd.kvk!$D$3:$D$1009,0),2),"")))))),"2. Deild")</f>
        <v/>
      </c>
      <c r="J232" s="13" t="str">
        <f t="shared" si="18"/>
        <v/>
      </c>
      <c r="K232" s="13" t="str">
        <f t="shared" si="19"/>
        <v/>
      </c>
      <c r="L232" s="13">
        <f t="shared" si="20"/>
        <v>0</v>
      </c>
      <c r="M232" s="13" t="str">
        <f t="shared" si="21"/>
        <v xml:space="preserve"> -  </v>
      </c>
      <c r="N232" s="13" t="str">
        <f>IFERROR(IF(AND(G232="Male",B232="Einliðaleikur"),INDEX(Einl.kk!$A$3:$F$1041,MATCH(Skráningarblað!F232,Einl.kk!$D$3:$D$1041,0),6),IF(AND(G232="Male",B232="Tvíliðaleikur"),INDEX(Tvíl.kk!$A$3:$F$1054,MATCH(Skráningarblað!F232,Tvíl.kk!$D$3:$D$1054,0),6),IF(AND(G232="Male",B232="Tvenndarleikur"),INDEX(Tvennd.kk!$A$3:$F$1025,MATCH(Skráningarblað!F232,Tvennd.kk!$D$3:$D$1025,0),6),IF(AND(G232="Female",B232="Einliðaleikur"),INDEX(Einl.kvk!$A$3:$F$1004,MATCH(Skráningarblað!F232,Einl.kvk!$D$3:$D$1004,0),6),IF(AND(G232="Female",B232="Tvíliðaleikur"),INDEX(Tvíl.kvk!$A$3:$F$1008,MATCH(Skráningarblað!F232,Tvíl.kvk!$D$3:$D$1008,0),6),IF(AND(G232="Female",B232="Tvenndarleikur"),INDEX(Tvennd.kvk!$A$3:$F$1009,MATCH(Skráningarblað!F232,Tvennd.kvk!$D$3:$D$1009,0),6),"")))))),0)</f>
        <v/>
      </c>
      <c r="O232" s="13" t="str">
        <f>IFERROR(IF(F232="","",IF(AND(NOT(B232="Einliðaleikur"),D232=""),"Partner Wanted",INDEX(Leikmannaskrá!$A$2:$D$1171,MATCH(D232,Leikmannaskrá!$A$2:$A$1175,0),2))),"")</f>
        <v/>
      </c>
      <c r="P232" s="13" t="str">
        <f>IFERROR(INDEX(Leikmannaskrá!$A$2:$D$1171,MATCH(D232,Leikmannaskrá!$A$2:$A$1175,0),4),"")</f>
        <v/>
      </c>
      <c r="Q232" s="13" t="str">
        <f>IFERROR(IF(AND(P232="Male",B232="Einliðaleikur"),INDEX(Einl.kk!$A$3:$F$1041,MATCH(Skráningarblað!O232,Einl.kk!$D$3:$D$1041,0),2),IF(AND(P232="Male",B232="Tvíliðaleikur"),INDEX(Tvíl.kk!$A$3:$F$1054,MATCH(Skráningarblað!O232,Tvíl.kk!$D$3:$D$1054,0),2),IF(AND(P232="Male",B232="Tvenndarleikur"),INDEX(Tvennd.kk!$A$3:$F$1025,MATCH(Skráningarblað!O232,Tvennd.kk!$D$3:$D$1025,0),2),IF(AND(P232="Female",B232="Einliðaleikur"),INDEX(Einl.kvk!$A$3:$F$1004,MATCH(Skráningarblað!O232,Einl.kvk!$D$3:$D$1004,0),2),IF(AND(P232="Female",B232="Tvíliðaleikur"),INDEX(Tvíl.kvk!$A$3:$F$1008,MATCH(Skráningarblað!O232,Tvíl.kvk!$D$3:$D$1008,0),2),IF(AND(P232="Female",B232="Tvenndarleikur"),INDEX(Tvennd.kvk!$A$3:$F$1009,MATCH(Skráningarblað!O232,Tvennd.kvk!$D$3:$D$1009,0),2),"")))))),"2. Deild")</f>
        <v/>
      </c>
      <c r="R232" s="13" t="str">
        <f t="shared" si="22"/>
        <v/>
      </c>
      <c r="S232" s="13" t="str">
        <f>IFERROR(IF(AND(P232="Male",B232="Einliðaleikur"),INDEX(Einl.kk!$A$3:$F$1041,MATCH(Skráningarblað!O232,Einl.kk!$D$3:$D$1041,0),6),IF(AND(P232="Male",B232="Tvíliðaleikur"),INDEX(Tvíl.kk!$A$3:$F$1054,MATCH(Skráningarblað!O232,Tvíl.kk!$D$3:$D$1054,0),6),IF(AND(P232="Male",B232="Tvenndarleikur"),INDEX(Tvennd.kk!$A$3:$F$1025,MATCH(Skráningarblað!O232,Tvennd.kk!$D$3:$D$1025,0),6),IF(AND(P232="Female",B232="Einliðaleikur"),INDEX(Einl.kvk!$A$3:$F$1004,MATCH(Skráningarblað!O232,Einl.kvk!$D$3:$D$1004,0),6),IF(AND(P232="Female",B232="Tvíliðaleikur"),INDEX(Tvíl.kvk!$A$3:$F$1008,MATCH(Skráningarblað!O232,Tvíl.kvk!$D$3:$D$1008,0),6),IF(AND(P232="Female",B232="Tvenndarleikur"),INDEX(Tvennd.kvk!$A$3:$F$1009,MATCH(Skráningarblað!O232,Tvennd.kvk!$D$3:$D$1009,0),6),"")))))),0)</f>
        <v/>
      </c>
      <c r="T232" s="13" t="str">
        <f>IFERROR(INDEX(Leikmannaskrá!$A$2:$E$612,MATCH(A232,Leikmannaskrá!$A$2:$A$612,0),5),"")</f>
        <v/>
      </c>
      <c r="U232" s="29" t="str">
        <f t="shared" si="23"/>
        <v/>
      </c>
    </row>
    <row r="233" spans="1:21" x14ac:dyDescent="0.35">
      <c r="A233" s="28"/>
      <c r="B233" s="28"/>
      <c r="C233" s="28"/>
      <c r="D233" s="28"/>
      <c r="E233" s="28"/>
      <c r="F233" s="13" t="str">
        <f>IFERROR(INDEX(Leikmannaskrá!$A$2:$D$1171,MATCH(A233,Leikmannaskrá!$A$2:$A$1175,0),2),"")</f>
        <v/>
      </c>
      <c r="G233" s="13" t="str">
        <f>IFERROR(INDEX(Leikmannaskrá!$A$2:$D$1171,MATCH(A233,Leikmannaskrá!$A$2:$A$1175,0),4),"")</f>
        <v/>
      </c>
      <c r="H233" s="13" t="str">
        <f>IFERROR(INDEX(Leikmannaskrá!$A$2:$D$1171,MATCH(A233,Leikmannaskrá!$A$2:$A$1175,0),3),"")</f>
        <v/>
      </c>
      <c r="I233" s="13" t="str">
        <f>IFERROR(IF(AND(G233="Male",B233="Einliðaleikur"),INDEX(Einl.kk!$A$3:$F$1041,MATCH(Skráningarblað!F233,Einl.kk!$D$3:$D$1041,0),2),IF(AND(G233="Male",B233="Tvíliðaleikur"),INDEX(Tvíl.kk!$A$3:$F$1054,MATCH(Skráningarblað!F233,Tvíl.kk!$D$3:$D$1054,0),2),IF(AND(G233="Male",B233="Tvenndarleikur"),INDEX(Tvennd.kk!$A$3:$F$1025,MATCH(Skráningarblað!F233,Tvennd.kk!$D$3:$D$1025,0),2),IF(AND(G233="Female",B233="Einliðaleikur"),INDEX(Einl.kvk!$A$3:$F$1004,MATCH(Skráningarblað!F233,Einl.kvk!$D$3:$D$1004,0),2),IF(AND(G233="Female",B233="Tvíliðaleikur"),INDEX(Tvíl.kvk!$A$3:$F$1008,MATCH(Skráningarblað!F233,Tvíl.kvk!$D$3:$D$1008,0),2),IF(AND(G233="Female",B233="Tvenndarleikur"),INDEX(Tvennd.kvk!$A$3:$F$1009,MATCH(Skráningarblað!F233,Tvennd.kvk!$D$3:$D$1009,0),2),"")))))),"2. Deild")</f>
        <v/>
      </c>
      <c r="J233" s="13" t="str">
        <f t="shared" si="18"/>
        <v/>
      </c>
      <c r="K233" s="13" t="str">
        <f t="shared" si="19"/>
        <v/>
      </c>
      <c r="L233" s="13">
        <f t="shared" si="20"/>
        <v>0</v>
      </c>
      <c r="M233" s="13" t="str">
        <f t="shared" si="21"/>
        <v xml:space="preserve"> -  </v>
      </c>
      <c r="N233" s="13" t="str">
        <f>IFERROR(IF(AND(G233="Male",B233="Einliðaleikur"),INDEX(Einl.kk!$A$3:$F$1041,MATCH(Skráningarblað!F233,Einl.kk!$D$3:$D$1041,0),6),IF(AND(G233="Male",B233="Tvíliðaleikur"),INDEX(Tvíl.kk!$A$3:$F$1054,MATCH(Skráningarblað!F233,Tvíl.kk!$D$3:$D$1054,0),6),IF(AND(G233="Male",B233="Tvenndarleikur"),INDEX(Tvennd.kk!$A$3:$F$1025,MATCH(Skráningarblað!F233,Tvennd.kk!$D$3:$D$1025,0),6),IF(AND(G233="Female",B233="Einliðaleikur"),INDEX(Einl.kvk!$A$3:$F$1004,MATCH(Skráningarblað!F233,Einl.kvk!$D$3:$D$1004,0),6),IF(AND(G233="Female",B233="Tvíliðaleikur"),INDEX(Tvíl.kvk!$A$3:$F$1008,MATCH(Skráningarblað!F233,Tvíl.kvk!$D$3:$D$1008,0),6),IF(AND(G233="Female",B233="Tvenndarleikur"),INDEX(Tvennd.kvk!$A$3:$F$1009,MATCH(Skráningarblað!F233,Tvennd.kvk!$D$3:$D$1009,0),6),"")))))),0)</f>
        <v/>
      </c>
      <c r="O233" s="13" t="str">
        <f>IFERROR(IF(F233="","",IF(AND(NOT(B233="Einliðaleikur"),D233=""),"Partner Wanted",INDEX(Leikmannaskrá!$A$2:$D$1171,MATCH(D233,Leikmannaskrá!$A$2:$A$1175,0),2))),"")</f>
        <v/>
      </c>
      <c r="P233" s="13" t="str">
        <f>IFERROR(INDEX(Leikmannaskrá!$A$2:$D$1171,MATCH(D233,Leikmannaskrá!$A$2:$A$1175,0),4),"")</f>
        <v/>
      </c>
      <c r="Q233" s="13" t="str">
        <f>IFERROR(IF(AND(P233="Male",B233="Einliðaleikur"),INDEX(Einl.kk!$A$3:$F$1041,MATCH(Skráningarblað!O233,Einl.kk!$D$3:$D$1041,0),2),IF(AND(P233="Male",B233="Tvíliðaleikur"),INDEX(Tvíl.kk!$A$3:$F$1054,MATCH(Skráningarblað!O233,Tvíl.kk!$D$3:$D$1054,0),2),IF(AND(P233="Male",B233="Tvenndarleikur"),INDEX(Tvennd.kk!$A$3:$F$1025,MATCH(Skráningarblað!O233,Tvennd.kk!$D$3:$D$1025,0),2),IF(AND(P233="Female",B233="Einliðaleikur"),INDEX(Einl.kvk!$A$3:$F$1004,MATCH(Skráningarblað!O233,Einl.kvk!$D$3:$D$1004,0),2),IF(AND(P233="Female",B233="Tvíliðaleikur"),INDEX(Tvíl.kvk!$A$3:$F$1008,MATCH(Skráningarblað!O233,Tvíl.kvk!$D$3:$D$1008,0),2),IF(AND(P233="Female",B233="Tvenndarleikur"),INDEX(Tvennd.kvk!$A$3:$F$1009,MATCH(Skráningarblað!O233,Tvennd.kvk!$D$3:$D$1009,0),2),"")))))),"2. Deild")</f>
        <v/>
      </c>
      <c r="R233" s="13" t="str">
        <f t="shared" si="22"/>
        <v/>
      </c>
      <c r="S233" s="13" t="str">
        <f>IFERROR(IF(AND(P233="Male",B233="Einliðaleikur"),INDEX(Einl.kk!$A$3:$F$1041,MATCH(Skráningarblað!O233,Einl.kk!$D$3:$D$1041,0),6),IF(AND(P233="Male",B233="Tvíliðaleikur"),INDEX(Tvíl.kk!$A$3:$F$1054,MATCH(Skráningarblað!O233,Tvíl.kk!$D$3:$D$1054,0),6),IF(AND(P233="Male",B233="Tvenndarleikur"),INDEX(Tvennd.kk!$A$3:$F$1025,MATCH(Skráningarblað!O233,Tvennd.kk!$D$3:$D$1025,0),6),IF(AND(P233="Female",B233="Einliðaleikur"),INDEX(Einl.kvk!$A$3:$F$1004,MATCH(Skráningarblað!O233,Einl.kvk!$D$3:$D$1004,0),6),IF(AND(P233="Female",B233="Tvíliðaleikur"),INDEX(Tvíl.kvk!$A$3:$F$1008,MATCH(Skráningarblað!O233,Tvíl.kvk!$D$3:$D$1008,0),6),IF(AND(P233="Female",B233="Tvenndarleikur"),INDEX(Tvennd.kvk!$A$3:$F$1009,MATCH(Skráningarblað!O233,Tvennd.kvk!$D$3:$D$1009,0),6),"")))))),0)</f>
        <v/>
      </c>
      <c r="T233" s="13" t="str">
        <f>IFERROR(INDEX(Leikmannaskrá!$A$2:$E$612,MATCH(A233,Leikmannaskrá!$A$2:$A$612,0),5),"")</f>
        <v/>
      </c>
      <c r="U233" s="29" t="str">
        <f t="shared" si="23"/>
        <v/>
      </c>
    </row>
    <row r="234" spans="1:21" x14ac:dyDescent="0.35">
      <c r="A234" s="28"/>
      <c r="B234" s="28"/>
      <c r="C234" s="28"/>
      <c r="D234" s="28"/>
      <c r="E234" s="28"/>
      <c r="F234" s="13" t="str">
        <f>IFERROR(INDEX(Leikmannaskrá!$A$2:$D$1171,MATCH(A234,Leikmannaskrá!$A$2:$A$1175,0),2),"")</f>
        <v/>
      </c>
      <c r="G234" s="13" t="str">
        <f>IFERROR(INDEX(Leikmannaskrá!$A$2:$D$1171,MATCH(A234,Leikmannaskrá!$A$2:$A$1175,0),4),"")</f>
        <v/>
      </c>
      <c r="H234" s="13" t="str">
        <f>IFERROR(INDEX(Leikmannaskrá!$A$2:$D$1171,MATCH(A234,Leikmannaskrá!$A$2:$A$1175,0),3),"")</f>
        <v/>
      </c>
      <c r="I234" s="13" t="str">
        <f>IFERROR(IF(AND(G234="Male",B234="Einliðaleikur"),INDEX(Einl.kk!$A$3:$F$1041,MATCH(Skráningarblað!F234,Einl.kk!$D$3:$D$1041,0),2),IF(AND(G234="Male",B234="Tvíliðaleikur"),INDEX(Tvíl.kk!$A$3:$F$1054,MATCH(Skráningarblað!F234,Tvíl.kk!$D$3:$D$1054,0),2),IF(AND(G234="Male",B234="Tvenndarleikur"),INDEX(Tvennd.kk!$A$3:$F$1025,MATCH(Skráningarblað!F234,Tvennd.kk!$D$3:$D$1025,0),2),IF(AND(G234="Female",B234="Einliðaleikur"),INDEX(Einl.kvk!$A$3:$F$1004,MATCH(Skráningarblað!F234,Einl.kvk!$D$3:$D$1004,0),2),IF(AND(G234="Female",B234="Tvíliðaleikur"),INDEX(Tvíl.kvk!$A$3:$F$1008,MATCH(Skráningarblað!F234,Tvíl.kvk!$D$3:$D$1008,0),2),IF(AND(G234="Female",B234="Tvenndarleikur"),INDEX(Tvennd.kvk!$A$3:$F$1009,MATCH(Skráningarblað!F234,Tvennd.kvk!$D$3:$D$1009,0),2),"")))))),"2. Deild")</f>
        <v/>
      </c>
      <c r="J234" s="13" t="str">
        <f t="shared" si="18"/>
        <v/>
      </c>
      <c r="K234" s="13" t="str">
        <f t="shared" si="19"/>
        <v/>
      </c>
      <c r="L234" s="13">
        <f t="shared" si="20"/>
        <v>0</v>
      </c>
      <c r="M234" s="13" t="str">
        <f t="shared" si="21"/>
        <v xml:space="preserve"> -  </v>
      </c>
      <c r="N234" s="13" t="str">
        <f>IFERROR(IF(AND(G234="Male",B234="Einliðaleikur"),INDEX(Einl.kk!$A$3:$F$1041,MATCH(Skráningarblað!F234,Einl.kk!$D$3:$D$1041,0),6),IF(AND(G234="Male",B234="Tvíliðaleikur"),INDEX(Tvíl.kk!$A$3:$F$1054,MATCH(Skráningarblað!F234,Tvíl.kk!$D$3:$D$1054,0),6),IF(AND(G234="Male",B234="Tvenndarleikur"),INDEX(Tvennd.kk!$A$3:$F$1025,MATCH(Skráningarblað!F234,Tvennd.kk!$D$3:$D$1025,0),6),IF(AND(G234="Female",B234="Einliðaleikur"),INDEX(Einl.kvk!$A$3:$F$1004,MATCH(Skráningarblað!F234,Einl.kvk!$D$3:$D$1004,0),6),IF(AND(G234="Female",B234="Tvíliðaleikur"),INDEX(Tvíl.kvk!$A$3:$F$1008,MATCH(Skráningarblað!F234,Tvíl.kvk!$D$3:$D$1008,0),6),IF(AND(G234="Female",B234="Tvenndarleikur"),INDEX(Tvennd.kvk!$A$3:$F$1009,MATCH(Skráningarblað!F234,Tvennd.kvk!$D$3:$D$1009,0),6),"")))))),0)</f>
        <v/>
      </c>
      <c r="O234" s="13" t="str">
        <f>IFERROR(IF(F234="","",IF(AND(NOT(B234="Einliðaleikur"),D234=""),"Partner Wanted",INDEX(Leikmannaskrá!$A$2:$D$1171,MATCH(D234,Leikmannaskrá!$A$2:$A$1175,0),2))),"")</f>
        <v/>
      </c>
      <c r="P234" s="13" t="str">
        <f>IFERROR(INDEX(Leikmannaskrá!$A$2:$D$1171,MATCH(D234,Leikmannaskrá!$A$2:$A$1175,0),4),"")</f>
        <v/>
      </c>
      <c r="Q234" s="13" t="str">
        <f>IFERROR(IF(AND(P234="Male",B234="Einliðaleikur"),INDEX(Einl.kk!$A$3:$F$1041,MATCH(Skráningarblað!O234,Einl.kk!$D$3:$D$1041,0),2),IF(AND(P234="Male",B234="Tvíliðaleikur"),INDEX(Tvíl.kk!$A$3:$F$1054,MATCH(Skráningarblað!O234,Tvíl.kk!$D$3:$D$1054,0),2),IF(AND(P234="Male",B234="Tvenndarleikur"),INDEX(Tvennd.kk!$A$3:$F$1025,MATCH(Skráningarblað!O234,Tvennd.kk!$D$3:$D$1025,0),2),IF(AND(P234="Female",B234="Einliðaleikur"),INDEX(Einl.kvk!$A$3:$F$1004,MATCH(Skráningarblað!O234,Einl.kvk!$D$3:$D$1004,0),2),IF(AND(P234="Female",B234="Tvíliðaleikur"),INDEX(Tvíl.kvk!$A$3:$F$1008,MATCH(Skráningarblað!O234,Tvíl.kvk!$D$3:$D$1008,0),2),IF(AND(P234="Female",B234="Tvenndarleikur"),INDEX(Tvennd.kvk!$A$3:$F$1009,MATCH(Skráningarblað!O234,Tvennd.kvk!$D$3:$D$1009,0),2),"")))))),"2. Deild")</f>
        <v/>
      </c>
      <c r="R234" s="13" t="str">
        <f t="shared" si="22"/>
        <v/>
      </c>
      <c r="S234" s="13" t="str">
        <f>IFERROR(IF(AND(P234="Male",B234="Einliðaleikur"),INDEX(Einl.kk!$A$3:$F$1041,MATCH(Skráningarblað!O234,Einl.kk!$D$3:$D$1041,0),6),IF(AND(P234="Male",B234="Tvíliðaleikur"),INDEX(Tvíl.kk!$A$3:$F$1054,MATCH(Skráningarblað!O234,Tvíl.kk!$D$3:$D$1054,0),6),IF(AND(P234="Male",B234="Tvenndarleikur"),INDEX(Tvennd.kk!$A$3:$F$1025,MATCH(Skráningarblað!O234,Tvennd.kk!$D$3:$D$1025,0),6),IF(AND(P234="Female",B234="Einliðaleikur"),INDEX(Einl.kvk!$A$3:$F$1004,MATCH(Skráningarblað!O234,Einl.kvk!$D$3:$D$1004,0),6),IF(AND(P234="Female",B234="Tvíliðaleikur"),INDEX(Tvíl.kvk!$A$3:$F$1008,MATCH(Skráningarblað!O234,Tvíl.kvk!$D$3:$D$1008,0),6),IF(AND(P234="Female",B234="Tvenndarleikur"),INDEX(Tvennd.kvk!$A$3:$F$1009,MATCH(Skráningarblað!O234,Tvennd.kvk!$D$3:$D$1009,0),6),"")))))),0)</f>
        <v/>
      </c>
      <c r="T234" s="13" t="str">
        <f>IFERROR(INDEX(Leikmannaskrá!$A$2:$E$612,MATCH(A234,Leikmannaskrá!$A$2:$A$612,0),5),"")</f>
        <v/>
      </c>
      <c r="U234" s="29" t="str">
        <f t="shared" si="23"/>
        <v/>
      </c>
    </row>
    <row r="235" spans="1:21" x14ac:dyDescent="0.35">
      <c r="A235" s="28"/>
      <c r="B235" s="28"/>
      <c r="C235" s="28"/>
      <c r="D235" s="28"/>
      <c r="E235" s="28"/>
      <c r="F235" s="13" t="str">
        <f>IFERROR(INDEX(Leikmannaskrá!$A$2:$D$1171,MATCH(A235,Leikmannaskrá!$A$2:$A$1175,0),2),"")</f>
        <v/>
      </c>
      <c r="G235" s="13" t="str">
        <f>IFERROR(INDEX(Leikmannaskrá!$A$2:$D$1171,MATCH(A235,Leikmannaskrá!$A$2:$A$1175,0),4),"")</f>
        <v/>
      </c>
      <c r="H235" s="13" t="str">
        <f>IFERROR(INDEX(Leikmannaskrá!$A$2:$D$1171,MATCH(A235,Leikmannaskrá!$A$2:$A$1175,0),3),"")</f>
        <v/>
      </c>
      <c r="I235" s="13" t="str">
        <f>IFERROR(IF(AND(G235="Male",B235="Einliðaleikur"),INDEX(Einl.kk!$A$3:$F$1041,MATCH(Skráningarblað!F235,Einl.kk!$D$3:$D$1041,0),2),IF(AND(G235="Male",B235="Tvíliðaleikur"),INDEX(Tvíl.kk!$A$3:$F$1054,MATCH(Skráningarblað!F235,Tvíl.kk!$D$3:$D$1054,0),2),IF(AND(G235="Male",B235="Tvenndarleikur"),INDEX(Tvennd.kk!$A$3:$F$1025,MATCH(Skráningarblað!F235,Tvennd.kk!$D$3:$D$1025,0),2),IF(AND(G235="Female",B235="Einliðaleikur"),INDEX(Einl.kvk!$A$3:$F$1004,MATCH(Skráningarblað!F235,Einl.kvk!$D$3:$D$1004,0),2),IF(AND(G235="Female",B235="Tvíliðaleikur"),INDEX(Tvíl.kvk!$A$3:$F$1008,MATCH(Skráningarblað!F235,Tvíl.kvk!$D$3:$D$1008,0),2),IF(AND(G235="Female",B235="Tvenndarleikur"),INDEX(Tvennd.kvk!$A$3:$F$1009,MATCH(Skráningarblað!F235,Tvennd.kvk!$D$3:$D$1009,0),2),"")))))),"2. Deild")</f>
        <v/>
      </c>
      <c r="J235" s="13" t="str">
        <f t="shared" si="18"/>
        <v/>
      </c>
      <c r="K235" s="13" t="str">
        <f t="shared" si="19"/>
        <v/>
      </c>
      <c r="L235" s="13">
        <f t="shared" si="20"/>
        <v>0</v>
      </c>
      <c r="M235" s="13" t="str">
        <f t="shared" si="21"/>
        <v xml:space="preserve"> -  </v>
      </c>
      <c r="N235" s="13" t="str">
        <f>IFERROR(IF(AND(G235="Male",B235="Einliðaleikur"),INDEX(Einl.kk!$A$3:$F$1041,MATCH(Skráningarblað!F235,Einl.kk!$D$3:$D$1041,0),6),IF(AND(G235="Male",B235="Tvíliðaleikur"),INDEX(Tvíl.kk!$A$3:$F$1054,MATCH(Skráningarblað!F235,Tvíl.kk!$D$3:$D$1054,0),6),IF(AND(G235="Male",B235="Tvenndarleikur"),INDEX(Tvennd.kk!$A$3:$F$1025,MATCH(Skráningarblað!F235,Tvennd.kk!$D$3:$D$1025,0),6),IF(AND(G235="Female",B235="Einliðaleikur"),INDEX(Einl.kvk!$A$3:$F$1004,MATCH(Skráningarblað!F235,Einl.kvk!$D$3:$D$1004,0),6),IF(AND(G235="Female",B235="Tvíliðaleikur"),INDEX(Tvíl.kvk!$A$3:$F$1008,MATCH(Skráningarblað!F235,Tvíl.kvk!$D$3:$D$1008,0),6),IF(AND(G235="Female",B235="Tvenndarleikur"),INDEX(Tvennd.kvk!$A$3:$F$1009,MATCH(Skráningarblað!F235,Tvennd.kvk!$D$3:$D$1009,0),6),"")))))),0)</f>
        <v/>
      </c>
      <c r="O235" s="13" t="str">
        <f>IFERROR(IF(F235="","",IF(AND(NOT(B235="Einliðaleikur"),D235=""),"Partner Wanted",INDEX(Leikmannaskrá!$A$2:$D$1171,MATCH(D235,Leikmannaskrá!$A$2:$A$1175,0),2))),"")</f>
        <v/>
      </c>
      <c r="P235" s="13" t="str">
        <f>IFERROR(INDEX(Leikmannaskrá!$A$2:$D$1171,MATCH(D235,Leikmannaskrá!$A$2:$A$1175,0),4),"")</f>
        <v/>
      </c>
      <c r="Q235" s="13" t="str">
        <f>IFERROR(IF(AND(P235="Male",B235="Einliðaleikur"),INDEX(Einl.kk!$A$3:$F$1041,MATCH(Skráningarblað!O235,Einl.kk!$D$3:$D$1041,0),2),IF(AND(P235="Male",B235="Tvíliðaleikur"),INDEX(Tvíl.kk!$A$3:$F$1054,MATCH(Skráningarblað!O235,Tvíl.kk!$D$3:$D$1054,0),2),IF(AND(P235="Male",B235="Tvenndarleikur"),INDEX(Tvennd.kk!$A$3:$F$1025,MATCH(Skráningarblað!O235,Tvennd.kk!$D$3:$D$1025,0),2),IF(AND(P235="Female",B235="Einliðaleikur"),INDEX(Einl.kvk!$A$3:$F$1004,MATCH(Skráningarblað!O235,Einl.kvk!$D$3:$D$1004,0),2),IF(AND(P235="Female",B235="Tvíliðaleikur"),INDEX(Tvíl.kvk!$A$3:$F$1008,MATCH(Skráningarblað!O235,Tvíl.kvk!$D$3:$D$1008,0),2),IF(AND(P235="Female",B235="Tvenndarleikur"),INDEX(Tvennd.kvk!$A$3:$F$1009,MATCH(Skráningarblað!O235,Tvennd.kvk!$D$3:$D$1009,0),2),"")))))),"2. Deild")</f>
        <v/>
      </c>
      <c r="R235" s="13" t="str">
        <f t="shared" si="22"/>
        <v/>
      </c>
      <c r="S235" s="13" t="str">
        <f>IFERROR(IF(AND(P235="Male",B235="Einliðaleikur"),INDEX(Einl.kk!$A$3:$F$1041,MATCH(Skráningarblað!O235,Einl.kk!$D$3:$D$1041,0),6),IF(AND(P235="Male",B235="Tvíliðaleikur"),INDEX(Tvíl.kk!$A$3:$F$1054,MATCH(Skráningarblað!O235,Tvíl.kk!$D$3:$D$1054,0),6),IF(AND(P235="Male",B235="Tvenndarleikur"),INDEX(Tvennd.kk!$A$3:$F$1025,MATCH(Skráningarblað!O235,Tvennd.kk!$D$3:$D$1025,0),6),IF(AND(P235="Female",B235="Einliðaleikur"),INDEX(Einl.kvk!$A$3:$F$1004,MATCH(Skráningarblað!O235,Einl.kvk!$D$3:$D$1004,0),6),IF(AND(P235="Female",B235="Tvíliðaleikur"),INDEX(Tvíl.kvk!$A$3:$F$1008,MATCH(Skráningarblað!O235,Tvíl.kvk!$D$3:$D$1008,0),6),IF(AND(P235="Female",B235="Tvenndarleikur"),INDEX(Tvennd.kvk!$A$3:$F$1009,MATCH(Skráningarblað!O235,Tvennd.kvk!$D$3:$D$1009,0),6),"")))))),0)</f>
        <v/>
      </c>
      <c r="T235" s="13" t="str">
        <f>IFERROR(INDEX(Leikmannaskrá!$A$2:$E$612,MATCH(A235,Leikmannaskrá!$A$2:$A$612,0),5),"")</f>
        <v/>
      </c>
      <c r="U235" s="29" t="str">
        <f t="shared" si="23"/>
        <v/>
      </c>
    </row>
    <row r="236" spans="1:21" x14ac:dyDescent="0.35">
      <c r="A236" s="28"/>
      <c r="B236" s="28"/>
      <c r="C236" s="28"/>
      <c r="D236" s="28"/>
      <c r="E236" s="28"/>
      <c r="F236" s="13" t="str">
        <f>IFERROR(INDEX(Leikmannaskrá!$A$2:$D$1171,MATCH(A236,Leikmannaskrá!$A$2:$A$1175,0),2),"")</f>
        <v/>
      </c>
      <c r="G236" s="13" t="str">
        <f>IFERROR(INDEX(Leikmannaskrá!$A$2:$D$1171,MATCH(A236,Leikmannaskrá!$A$2:$A$1175,0),4),"")</f>
        <v/>
      </c>
      <c r="H236" s="13" t="str">
        <f>IFERROR(INDEX(Leikmannaskrá!$A$2:$D$1171,MATCH(A236,Leikmannaskrá!$A$2:$A$1175,0),3),"")</f>
        <v/>
      </c>
      <c r="I236" s="13" t="str">
        <f>IFERROR(IF(AND(G236="Male",B236="Einliðaleikur"),INDEX(Einl.kk!$A$3:$F$1041,MATCH(Skráningarblað!F236,Einl.kk!$D$3:$D$1041,0),2),IF(AND(G236="Male",B236="Tvíliðaleikur"),INDEX(Tvíl.kk!$A$3:$F$1054,MATCH(Skráningarblað!F236,Tvíl.kk!$D$3:$D$1054,0),2),IF(AND(G236="Male",B236="Tvenndarleikur"),INDEX(Tvennd.kk!$A$3:$F$1025,MATCH(Skráningarblað!F236,Tvennd.kk!$D$3:$D$1025,0),2),IF(AND(G236="Female",B236="Einliðaleikur"),INDEX(Einl.kvk!$A$3:$F$1004,MATCH(Skráningarblað!F236,Einl.kvk!$D$3:$D$1004,0),2),IF(AND(G236="Female",B236="Tvíliðaleikur"),INDEX(Tvíl.kvk!$A$3:$F$1008,MATCH(Skráningarblað!F236,Tvíl.kvk!$D$3:$D$1008,0),2),IF(AND(G236="Female",B236="Tvenndarleikur"),INDEX(Tvennd.kvk!$A$3:$F$1009,MATCH(Skráningarblað!F236,Tvennd.kvk!$D$3:$D$1009,0),2),"")))))),"2. Deild")</f>
        <v/>
      </c>
      <c r="J236" s="13" t="str">
        <f t="shared" si="18"/>
        <v/>
      </c>
      <c r="K236" s="13" t="str">
        <f t="shared" si="19"/>
        <v/>
      </c>
      <c r="L236" s="13">
        <f t="shared" si="20"/>
        <v>0</v>
      </c>
      <c r="M236" s="13" t="str">
        <f t="shared" si="21"/>
        <v xml:space="preserve"> -  </v>
      </c>
      <c r="N236" s="13" t="str">
        <f>IFERROR(IF(AND(G236="Male",B236="Einliðaleikur"),INDEX(Einl.kk!$A$3:$F$1041,MATCH(Skráningarblað!F236,Einl.kk!$D$3:$D$1041,0),6),IF(AND(G236="Male",B236="Tvíliðaleikur"),INDEX(Tvíl.kk!$A$3:$F$1054,MATCH(Skráningarblað!F236,Tvíl.kk!$D$3:$D$1054,0),6),IF(AND(G236="Male",B236="Tvenndarleikur"),INDEX(Tvennd.kk!$A$3:$F$1025,MATCH(Skráningarblað!F236,Tvennd.kk!$D$3:$D$1025,0),6),IF(AND(G236="Female",B236="Einliðaleikur"),INDEX(Einl.kvk!$A$3:$F$1004,MATCH(Skráningarblað!F236,Einl.kvk!$D$3:$D$1004,0),6),IF(AND(G236="Female",B236="Tvíliðaleikur"),INDEX(Tvíl.kvk!$A$3:$F$1008,MATCH(Skráningarblað!F236,Tvíl.kvk!$D$3:$D$1008,0),6),IF(AND(G236="Female",B236="Tvenndarleikur"),INDEX(Tvennd.kvk!$A$3:$F$1009,MATCH(Skráningarblað!F236,Tvennd.kvk!$D$3:$D$1009,0),6),"")))))),0)</f>
        <v/>
      </c>
      <c r="O236" s="13" t="str">
        <f>IFERROR(IF(F236="","",IF(AND(NOT(B236="Einliðaleikur"),D236=""),"Partner Wanted",INDEX(Leikmannaskrá!$A$2:$D$1171,MATCH(D236,Leikmannaskrá!$A$2:$A$1175,0),2))),"")</f>
        <v/>
      </c>
      <c r="P236" s="13" t="str">
        <f>IFERROR(INDEX(Leikmannaskrá!$A$2:$D$1171,MATCH(D236,Leikmannaskrá!$A$2:$A$1175,0),4),"")</f>
        <v/>
      </c>
      <c r="Q236" s="13" t="str">
        <f>IFERROR(IF(AND(P236="Male",B236="Einliðaleikur"),INDEX(Einl.kk!$A$3:$F$1041,MATCH(Skráningarblað!O236,Einl.kk!$D$3:$D$1041,0),2),IF(AND(P236="Male",B236="Tvíliðaleikur"),INDEX(Tvíl.kk!$A$3:$F$1054,MATCH(Skráningarblað!O236,Tvíl.kk!$D$3:$D$1054,0),2),IF(AND(P236="Male",B236="Tvenndarleikur"),INDEX(Tvennd.kk!$A$3:$F$1025,MATCH(Skráningarblað!O236,Tvennd.kk!$D$3:$D$1025,0),2),IF(AND(P236="Female",B236="Einliðaleikur"),INDEX(Einl.kvk!$A$3:$F$1004,MATCH(Skráningarblað!O236,Einl.kvk!$D$3:$D$1004,0),2),IF(AND(P236="Female",B236="Tvíliðaleikur"),INDEX(Tvíl.kvk!$A$3:$F$1008,MATCH(Skráningarblað!O236,Tvíl.kvk!$D$3:$D$1008,0),2),IF(AND(P236="Female",B236="Tvenndarleikur"),INDEX(Tvennd.kvk!$A$3:$F$1009,MATCH(Skráningarblað!O236,Tvennd.kvk!$D$3:$D$1009,0),2),"")))))),"2. Deild")</f>
        <v/>
      </c>
      <c r="R236" s="13" t="str">
        <f t="shared" si="22"/>
        <v/>
      </c>
      <c r="S236" s="13" t="str">
        <f>IFERROR(IF(AND(P236="Male",B236="Einliðaleikur"),INDEX(Einl.kk!$A$3:$F$1041,MATCH(Skráningarblað!O236,Einl.kk!$D$3:$D$1041,0),6),IF(AND(P236="Male",B236="Tvíliðaleikur"),INDEX(Tvíl.kk!$A$3:$F$1054,MATCH(Skráningarblað!O236,Tvíl.kk!$D$3:$D$1054,0),6),IF(AND(P236="Male",B236="Tvenndarleikur"),INDEX(Tvennd.kk!$A$3:$F$1025,MATCH(Skráningarblað!O236,Tvennd.kk!$D$3:$D$1025,0),6),IF(AND(P236="Female",B236="Einliðaleikur"),INDEX(Einl.kvk!$A$3:$F$1004,MATCH(Skráningarblað!O236,Einl.kvk!$D$3:$D$1004,0),6),IF(AND(P236="Female",B236="Tvíliðaleikur"),INDEX(Tvíl.kvk!$A$3:$F$1008,MATCH(Skráningarblað!O236,Tvíl.kvk!$D$3:$D$1008,0),6),IF(AND(P236="Female",B236="Tvenndarleikur"),INDEX(Tvennd.kvk!$A$3:$F$1009,MATCH(Skráningarblað!O236,Tvennd.kvk!$D$3:$D$1009,0),6),"")))))),0)</f>
        <v/>
      </c>
      <c r="T236" s="13" t="str">
        <f>IFERROR(INDEX(Leikmannaskrá!$A$2:$E$612,MATCH(A236,Leikmannaskrá!$A$2:$A$612,0),5),"")</f>
        <v/>
      </c>
      <c r="U236" s="29" t="str">
        <f t="shared" si="23"/>
        <v/>
      </c>
    </row>
    <row r="237" spans="1:21" x14ac:dyDescent="0.35">
      <c r="A237" s="28"/>
      <c r="B237" s="28"/>
      <c r="C237" s="28"/>
      <c r="D237" s="28"/>
      <c r="E237" s="28"/>
      <c r="F237" s="13" t="str">
        <f>IFERROR(INDEX(Leikmannaskrá!$A$2:$D$1171,MATCH(A237,Leikmannaskrá!$A$2:$A$1175,0),2),"")</f>
        <v/>
      </c>
      <c r="G237" s="13" t="str">
        <f>IFERROR(INDEX(Leikmannaskrá!$A$2:$D$1171,MATCH(A237,Leikmannaskrá!$A$2:$A$1175,0),4),"")</f>
        <v/>
      </c>
      <c r="H237" s="13" t="str">
        <f>IFERROR(INDEX(Leikmannaskrá!$A$2:$D$1171,MATCH(A237,Leikmannaskrá!$A$2:$A$1175,0),3),"")</f>
        <v/>
      </c>
      <c r="I237" s="13" t="str">
        <f>IFERROR(IF(AND(G237="Male",B237="Einliðaleikur"),INDEX(Einl.kk!$A$3:$F$1041,MATCH(Skráningarblað!F237,Einl.kk!$D$3:$D$1041,0),2),IF(AND(G237="Male",B237="Tvíliðaleikur"),INDEX(Tvíl.kk!$A$3:$F$1054,MATCH(Skráningarblað!F237,Tvíl.kk!$D$3:$D$1054,0),2),IF(AND(G237="Male",B237="Tvenndarleikur"),INDEX(Tvennd.kk!$A$3:$F$1025,MATCH(Skráningarblað!F237,Tvennd.kk!$D$3:$D$1025,0),2),IF(AND(G237="Female",B237="Einliðaleikur"),INDEX(Einl.kvk!$A$3:$F$1004,MATCH(Skráningarblað!F237,Einl.kvk!$D$3:$D$1004,0),2),IF(AND(G237="Female",B237="Tvíliðaleikur"),INDEX(Tvíl.kvk!$A$3:$F$1008,MATCH(Skráningarblað!F237,Tvíl.kvk!$D$3:$D$1008,0),2),IF(AND(G237="Female",B237="Tvenndarleikur"),INDEX(Tvennd.kvk!$A$3:$F$1009,MATCH(Skráningarblað!F237,Tvennd.kvk!$D$3:$D$1009,0),2),"")))))),"2. Deild")</f>
        <v/>
      </c>
      <c r="J237" s="13" t="str">
        <f t="shared" si="18"/>
        <v/>
      </c>
      <c r="K237" s="13" t="str">
        <f t="shared" si="19"/>
        <v/>
      </c>
      <c r="L237" s="13">
        <f t="shared" si="20"/>
        <v>0</v>
      </c>
      <c r="M237" s="13" t="str">
        <f t="shared" si="21"/>
        <v xml:space="preserve"> -  </v>
      </c>
      <c r="N237" s="13" t="str">
        <f>IFERROR(IF(AND(G237="Male",B237="Einliðaleikur"),INDEX(Einl.kk!$A$3:$F$1041,MATCH(Skráningarblað!F237,Einl.kk!$D$3:$D$1041,0),6),IF(AND(G237="Male",B237="Tvíliðaleikur"),INDEX(Tvíl.kk!$A$3:$F$1054,MATCH(Skráningarblað!F237,Tvíl.kk!$D$3:$D$1054,0),6),IF(AND(G237="Male",B237="Tvenndarleikur"),INDEX(Tvennd.kk!$A$3:$F$1025,MATCH(Skráningarblað!F237,Tvennd.kk!$D$3:$D$1025,0),6),IF(AND(G237="Female",B237="Einliðaleikur"),INDEX(Einl.kvk!$A$3:$F$1004,MATCH(Skráningarblað!F237,Einl.kvk!$D$3:$D$1004,0),6),IF(AND(G237="Female",B237="Tvíliðaleikur"),INDEX(Tvíl.kvk!$A$3:$F$1008,MATCH(Skráningarblað!F237,Tvíl.kvk!$D$3:$D$1008,0),6),IF(AND(G237="Female",B237="Tvenndarleikur"),INDEX(Tvennd.kvk!$A$3:$F$1009,MATCH(Skráningarblað!F237,Tvennd.kvk!$D$3:$D$1009,0),6),"")))))),0)</f>
        <v/>
      </c>
      <c r="O237" s="13" t="str">
        <f>IFERROR(IF(F237="","",IF(AND(NOT(B237="Einliðaleikur"),D237=""),"Partner Wanted",INDEX(Leikmannaskrá!$A$2:$D$1171,MATCH(D237,Leikmannaskrá!$A$2:$A$1175,0),2))),"")</f>
        <v/>
      </c>
      <c r="P237" s="13" t="str">
        <f>IFERROR(INDEX(Leikmannaskrá!$A$2:$D$1171,MATCH(D237,Leikmannaskrá!$A$2:$A$1175,0),4),"")</f>
        <v/>
      </c>
      <c r="Q237" s="13" t="str">
        <f>IFERROR(IF(AND(P237="Male",B237="Einliðaleikur"),INDEX(Einl.kk!$A$3:$F$1041,MATCH(Skráningarblað!O237,Einl.kk!$D$3:$D$1041,0),2),IF(AND(P237="Male",B237="Tvíliðaleikur"),INDEX(Tvíl.kk!$A$3:$F$1054,MATCH(Skráningarblað!O237,Tvíl.kk!$D$3:$D$1054,0),2),IF(AND(P237="Male",B237="Tvenndarleikur"),INDEX(Tvennd.kk!$A$3:$F$1025,MATCH(Skráningarblað!O237,Tvennd.kk!$D$3:$D$1025,0),2),IF(AND(P237="Female",B237="Einliðaleikur"),INDEX(Einl.kvk!$A$3:$F$1004,MATCH(Skráningarblað!O237,Einl.kvk!$D$3:$D$1004,0),2),IF(AND(P237="Female",B237="Tvíliðaleikur"),INDEX(Tvíl.kvk!$A$3:$F$1008,MATCH(Skráningarblað!O237,Tvíl.kvk!$D$3:$D$1008,0),2),IF(AND(P237="Female",B237="Tvenndarleikur"),INDEX(Tvennd.kvk!$A$3:$F$1009,MATCH(Skráningarblað!O237,Tvennd.kvk!$D$3:$D$1009,0),2),"")))))),"2. Deild")</f>
        <v/>
      </c>
      <c r="R237" s="13" t="str">
        <f t="shared" si="22"/>
        <v/>
      </c>
      <c r="S237" s="13" t="str">
        <f>IFERROR(IF(AND(P237="Male",B237="Einliðaleikur"),INDEX(Einl.kk!$A$3:$F$1041,MATCH(Skráningarblað!O237,Einl.kk!$D$3:$D$1041,0),6),IF(AND(P237="Male",B237="Tvíliðaleikur"),INDEX(Tvíl.kk!$A$3:$F$1054,MATCH(Skráningarblað!O237,Tvíl.kk!$D$3:$D$1054,0),6),IF(AND(P237="Male",B237="Tvenndarleikur"),INDEX(Tvennd.kk!$A$3:$F$1025,MATCH(Skráningarblað!O237,Tvennd.kk!$D$3:$D$1025,0),6),IF(AND(P237="Female",B237="Einliðaleikur"),INDEX(Einl.kvk!$A$3:$F$1004,MATCH(Skráningarblað!O237,Einl.kvk!$D$3:$D$1004,0),6),IF(AND(P237="Female",B237="Tvíliðaleikur"),INDEX(Tvíl.kvk!$A$3:$F$1008,MATCH(Skráningarblað!O237,Tvíl.kvk!$D$3:$D$1008,0),6),IF(AND(P237="Female",B237="Tvenndarleikur"),INDEX(Tvennd.kvk!$A$3:$F$1009,MATCH(Skráningarblað!O237,Tvennd.kvk!$D$3:$D$1009,0),6),"")))))),0)</f>
        <v/>
      </c>
      <c r="T237" s="13" t="str">
        <f>IFERROR(INDEX(Leikmannaskrá!$A$2:$E$612,MATCH(A237,Leikmannaskrá!$A$2:$A$612,0),5),"")</f>
        <v/>
      </c>
      <c r="U237" s="29" t="str">
        <f t="shared" si="23"/>
        <v/>
      </c>
    </row>
    <row r="238" spans="1:21" x14ac:dyDescent="0.35">
      <c r="A238" s="28"/>
      <c r="B238" s="28"/>
      <c r="C238" s="28"/>
      <c r="D238" s="28"/>
      <c r="E238" s="28"/>
      <c r="F238" s="13" t="str">
        <f>IFERROR(INDEX(Leikmannaskrá!$A$2:$D$1171,MATCH(A238,Leikmannaskrá!$A$2:$A$1175,0),2),"")</f>
        <v/>
      </c>
      <c r="G238" s="13" t="str">
        <f>IFERROR(INDEX(Leikmannaskrá!$A$2:$D$1171,MATCH(A238,Leikmannaskrá!$A$2:$A$1175,0),4),"")</f>
        <v/>
      </c>
      <c r="H238" s="13" t="str">
        <f>IFERROR(INDEX(Leikmannaskrá!$A$2:$D$1171,MATCH(A238,Leikmannaskrá!$A$2:$A$1175,0),3),"")</f>
        <v/>
      </c>
      <c r="I238" s="13" t="str">
        <f>IFERROR(IF(AND(G238="Male",B238="Einliðaleikur"),INDEX(Einl.kk!$A$3:$F$1041,MATCH(Skráningarblað!F238,Einl.kk!$D$3:$D$1041,0),2),IF(AND(G238="Male",B238="Tvíliðaleikur"),INDEX(Tvíl.kk!$A$3:$F$1054,MATCH(Skráningarblað!F238,Tvíl.kk!$D$3:$D$1054,0),2),IF(AND(G238="Male",B238="Tvenndarleikur"),INDEX(Tvennd.kk!$A$3:$F$1025,MATCH(Skráningarblað!F238,Tvennd.kk!$D$3:$D$1025,0),2),IF(AND(G238="Female",B238="Einliðaleikur"),INDEX(Einl.kvk!$A$3:$F$1004,MATCH(Skráningarblað!F238,Einl.kvk!$D$3:$D$1004,0),2),IF(AND(G238="Female",B238="Tvíliðaleikur"),INDEX(Tvíl.kvk!$A$3:$F$1008,MATCH(Skráningarblað!F238,Tvíl.kvk!$D$3:$D$1008,0),2),IF(AND(G238="Female",B238="Tvenndarleikur"),INDEX(Tvennd.kvk!$A$3:$F$1009,MATCH(Skráningarblað!F238,Tvennd.kvk!$D$3:$D$1009,0),2),"")))))),"2. Deild")</f>
        <v/>
      </c>
      <c r="J238" s="13" t="str">
        <f t="shared" si="18"/>
        <v/>
      </c>
      <c r="K238" s="13" t="str">
        <f t="shared" si="19"/>
        <v/>
      </c>
      <c r="L238" s="13">
        <f t="shared" si="20"/>
        <v>0</v>
      </c>
      <c r="M238" s="13" t="str">
        <f t="shared" si="21"/>
        <v xml:space="preserve"> -  </v>
      </c>
      <c r="N238" s="13" t="str">
        <f>IFERROR(IF(AND(G238="Male",B238="Einliðaleikur"),INDEX(Einl.kk!$A$3:$F$1041,MATCH(Skráningarblað!F238,Einl.kk!$D$3:$D$1041,0),6),IF(AND(G238="Male",B238="Tvíliðaleikur"),INDEX(Tvíl.kk!$A$3:$F$1054,MATCH(Skráningarblað!F238,Tvíl.kk!$D$3:$D$1054,0),6),IF(AND(G238="Male",B238="Tvenndarleikur"),INDEX(Tvennd.kk!$A$3:$F$1025,MATCH(Skráningarblað!F238,Tvennd.kk!$D$3:$D$1025,0),6),IF(AND(G238="Female",B238="Einliðaleikur"),INDEX(Einl.kvk!$A$3:$F$1004,MATCH(Skráningarblað!F238,Einl.kvk!$D$3:$D$1004,0),6),IF(AND(G238="Female",B238="Tvíliðaleikur"),INDEX(Tvíl.kvk!$A$3:$F$1008,MATCH(Skráningarblað!F238,Tvíl.kvk!$D$3:$D$1008,0),6),IF(AND(G238="Female",B238="Tvenndarleikur"),INDEX(Tvennd.kvk!$A$3:$F$1009,MATCH(Skráningarblað!F238,Tvennd.kvk!$D$3:$D$1009,0),6),"")))))),0)</f>
        <v/>
      </c>
      <c r="O238" s="13" t="str">
        <f>IFERROR(IF(F238="","",IF(AND(NOT(B238="Einliðaleikur"),D238=""),"Partner Wanted",INDEX(Leikmannaskrá!$A$2:$D$1171,MATCH(D238,Leikmannaskrá!$A$2:$A$1175,0),2))),"")</f>
        <v/>
      </c>
      <c r="P238" s="13" t="str">
        <f>IFERROR(INDEX(Leikmannaskrá!$A$2:$D$1171,MATCH(D238,Leikmannaskrá!$A$2:$A$1175,0),4),"")</f>
        <v/>
      </c>
      <c r="Q238" s="13" t="str">
        <f>IFERROR(IF(AND(P238="Male",B238="Einliðaleikur"),INDEX(Einl.kk!$A$3:$F$1041,MATCH(Skráningarblað!O238,Einl.kk!$D$3:$D$1041,0),2),IF(AND(P238="Male",B238="Tvíliðaleikur"),INDEX(Tvíl.kk!$A$3:$F$1054,MATCH(Skráningarblað!O238,Tvíl.kk!$D$3:$D$1054,0),2),IF(AND(P238="Male",B238="Tvenndarleikur"),INDEX(Tvennd.kk!$A$3:$F$1025,MATCH(Skráningarblað!O238,Tvennd.kk!$D$3:$D$1025,0),2),IF(AND(P238="Female",B238="Einliðaleikur"),INDEX(Einl.kvk!$A$3:$F$1004,MATCH(Skráningarblað!O238,Einl.kvk!$D$3:$D$1004,0),2),IF(AND(P238="Female",B238="Tvíliðaleikur"),INDEX(Tvíl.kvk!$A$3:$F$1008,MATCH(Skráningarblað!O238,Tvíl.kvk!$D$3:$D$1008,0),2),IF(AND(P238="Female",B238="Tvenndarleikur"),INDEX(Tvennd.kvk!$A$3:$F$1009,MATCH(Skráningarblað!O238,Tvennd.kvk!$D$3:$D$1009,0),2),"")))))),"2. Deild")</f>
        <v/>
      </c>
      <c r="R238" s="13" t="str">
        <f t="shared" si="22"/>
        <v/>
      </c>
      <c r="S238" s="13" t="str">
        <f>IFERROR(IF(AND(P238="Male",B238="Einliðaleikur"),INDEX(Einl.kk!$A$3:$F$1041,MATCH(Skráningarblað!O238,Einl.kk!$D$3:$D$1041,0),6),IF(AND(P238="Male",B238="Tvíliðaleikur"),INDEX(Tvíl.kk!$A$3:$F$1054,MATCH(Skráningarblað!O238,Tvíl.kk!$D$3:$D$1054,0),6),IF(AND(P238="Male",B238="Tvenndarleikur"),INDEX(Tvennd.kk!$A$3:$F$1025,MATCH(Skráningarblað!O238,Tvennd.kk!$D$3:$D$1025,0),6),IF(AND(P238="Female",B238="Einliðaleikur"),INDEX(Einl.kvk!$A$3:$F$1004,MATCH(Skráningarblað!O238,Einl.kvk!$D$3:$D$1004,0),6),IF(AND(P238="Female",B238="Tvíliðaleikur"),INDEX(Tvíl.kvk!$A$3:$F$1008,MATCH(Skráningarblað!O238,Tvíl.kvk!$D$3:$D$1008,0),6),IF(AND(P238="Female",B238="Tvenndarleikur"),INDEX(Tvennd.kvk!$A$3:$F$1009,MATCH(Skráningarblað!O238,Tvennd.kvk!$D$3:$D$1009,0),6),"")))))),0)</f>
        <v/>
      </c>
      <c r="T238" s="13" t="str">
        <f>IFERROR(INDEX(Leikmannaskrá!$A$2:$E$612,MATCH(A238,Leikmannaskrá!$A$2:$A$612,0),5),"")</f>
        <v/>
      </c>
      <c r="U238" s="29" t="str">
        <f t="shared" si="23"/>
        <v/>
      </c>
    </row>
    <row r="239" spans="1:21" x14ac:dyDescent="0.35">
      <c r="A239" s="28"/>
      <c r="B239" s="28"/>
      <c r="C239" s="28"/>
      <c r="D239" s="28"/>
      <c r="E239" s="28"/>
      <c r="F239" s="13" t="str">
        <f>IFERROR(INDEX(Leikmannaskrá!$A$2:$D$1171,MATCH(A239,Leikmannaskrá!$A$2:$A$1175,0),2),"")</f>
        <v/>
      </c>
      <c r="G239" s="13" t="str">
        <f>IFERROR(INDEX(Leikmannaskrá!$A$2:$D$1171,MATCH(A239,Leikmannaskrá!$A$2:$A$1175,0),4),"")</f>
        <v/>
      </c>
      <c r="H239" s="13" t="str">
        <f>IFERROR(INDEX(Leikmannaskrá!$A$2:$D$1171,MATCH(A239,Leikmannaskrá!$A$2:$A$1175,0),3),"")</f>
        <v/>
      </c>
      <c r="I239" s="13" t="str">
        <f>IFERROR(IF(AND(G239="Male",B239="Einliðaleikur"),INDEX(Einl.kk!$A$3:$F$1041,MATCH(Skráningarblað!F239,Einl.kk!$D$3:$D$1041,0),2),IF(AND(G239="Male",B239="Tvíliðaleikur"),INDEX(Tvíl.kk!$A$3:$F$1054,MATCH(Skráningarblað!F239,Tvíl.kk!$D$3:$D$1054,0),2),IF(AND(G239="Male",B239="Tvenndarleikur"),INDEX(Tvennd.kk!$A$3:$F$1025,MATCH(Skráningarblað!F239,Tvennd.kk!$D$3:$D$1025,0),2),IF(AND(G239="Female",B239="Einliðaleikur"),INDEX(Einl.kvk!$A$3:$F$1004,MATCH(Skráningarblað!F239,Einl.kvk!$D$3:$D$1004,0),2),IF(AND(G239="Female",B239="Tvíliðaleikur"),INDEX(Tvíl.kvk!$A$3:$F$1008,MATCH(Skráningarblað!F239,Tvíl.kvk!$D$3:$D$1008,0),2),IF(AND(G239="Female",B239="Tvenndarleikur"),INDEX(Tvennd.kvk!$A$3:$F$1009,MATCH(Skráningarblað!F239,Tvennd.kvk!$D$3:$D$1009,0),2),"")))))),"2. Deild")</f>
        <v/>
      </c>
      <c r="J239" s="13" t="str">
        <f t="shared" si="18"/>
        <v/>
      </c>
      <c r="K239" s="13" t="str">
        <f t="shared" si="19"/>
        <v/>
      </c>
      <c r="L239" s="13">
        <f t="shared" si="20"/>
        <v>0</v>
      </c>
      <c r="M239" s="13" t="str">
        <f t="shared" si="21"/>
        <v xml:space="preserve"> -  </v>
      </c>
      <c r="N239" s="13" t="str">
        <f>IFERROR(IF(AND(G239="Male",B239="Einliðaleikur"),INDEX(Einl.kk!$A$3:$F$1041,MATCH(Skráningarblað!F239,Einl.kk!$D$3:$D$1041,0),6),IF(AND(G239="Male",B239="Tvíliðaleikur"),INDEX(Tvíl.kk!$A$3:$F$1054,MATCH(Skráningarblað!F239,Tvíl.kk!$D$3:$D$1054,0),6),IF(AND(G239="Male",B239="Tvenndarleikur"),INDEX(Tvennd.kk!$A$3:$F$1025,MATCH(Skráningarblað!F239,Tvennd.kk!$D$3:$D$1025,0),6),IF(AND(G239="Female",B239="Einliðaleikur"),INDEX(Einl.kvk!$A$3:$F$1004,MATCH(Skráningarblað!F239,Einl.kvk!$D$3:$D$1004,0),6),IF(AND(G239="Female",B239="Tvíliðaleikur"),INDEX(Tvíl.kvk!$A$3:$F$1008,MATCH(Skráningarblað!F239,Tvíl.kvk!$D$3:$D$1008,0),6),IF(AND(G239="Female",B239="Tvenndarleikur"),INDEX(Tvennd.kvk!$A$3:$F$1009,MATCH(Skráningarblað!F239,Tvennd.kvk!$D$3:$D$1009,0),6),"")))))),0)</f>
        <v/>
      </c>
      <c r="O239" s="13" t="str">
        <f>IFERROR(IF(F239="","",IF(AND(NOT(B239="Einliðaleikur"),D239=""),"Partner Wanted",INDEX(Leikmannaskrá!$A$2:$D$1171,MATCH(D239,Leikmannaskrá!$A$2:$A$1175,0),2))),"")</f>
        <v/>
      </c>
      <c r="P239" s="13" t="str">
        <f>IFERROR(INDEX(Leikmannaskrá!$A$2:$D$1171,MATCH(D239,Leikmannaskrá!$A$2:$A$1175,0),4),"")</f>
        <v/>
      </c>
      <c r="Q239" s="13" t="str">
        <f>IFERROR(IF(AND(P239="Male",B239="Einliðaleikur"),INDEX(Einl.kk!$A$3:$F$1041,MATCH(Skráningarblað!O239,Einl.kk!$D$3:$D$1041,0),2),IF(AND(P239="Male",B239="Tvíliðaleikur"),INDEX(Tvíl.kk!$A$3:$F$1054,MATCH(Skráningarblað!O239,Tvíl.kk!$D$3:$D$1054,0),2),IF(AND(P239="Male",B239="Tvenndarleikur"),INDEX(Tvennd.kk!$A$3:$F$1025,MATCH(Skráningarblað!O239,Tvennd.kk!$D$3:$D$1025,0),2),IF(AND(P239="Female",B239="Einliðaleikur"),INDEX(Einl.kvk!$A$3:$F$1004,MATCH(Skráningarblað!O239,Einl.kvk!$D$3:$D$1004,0),2),IF(AND(P239="Female",B239="Tvíliðaleikur"),INDEX(Tvíl.kvk!$A$3:$F$1008,MATCH(Skráningarblað!O239,Tvíl.kvk!$D$3:$D$1008,0),2),IF(AND(P239="Female",B239="Tvenndarleikur"),INDEX(Tvennd.kvk!$A$3:$F$1009,MATCH(Skráningarblað!O239,Tvennd.kvk!$D$3:$D$1009,0),2),"")))))),"2. Deild")</f>
        <v/>
      </c>
      <c r="R239" s="13" t="str">
        <f t="shared" si="22"/>
        <v/>
      </c>
      <c r="S239" s="13" t="str">
        <f>IFERROR(IF(AND(P239="Male",B239="Einliðaleikur"),INDEX(Einl.kk!$A$3:$F$1041,MATCH(Skráningarblað!O239,Einl.kk!$D$3:$D$1041,0),6),IF(AND(P239="Male",B239="Tvíliðaleikur"),INDEX(Tvíl.kk!$A$3:$F$1054,MATCH(Skráningarblað!O239,Tvíl.kk!$D$3:$D$1054,0),6),IF(AND(P239="Male",B239="Tvenndarleikur"),INDEX(Tvennd.kk!$A$3:$F$1025,MATCH(Skráningarblað!O239,Tvennd.kk!$D$3:$D$1025,0),6),IF(AND(P239="Female",B239="Einliðaleikur"),INDEX(Einl.kvk!$A$3:$F$1004,MATCH(Skráningarblað!O239,Einl.kvk!$D$3:$D$1004,0),6),IF(AND(P239="Female",B239="Tvíliðaleikur"),INDEX(Tvíl.kvk!$A$3:$F$1008,MATCH(Skráningarblað!O239,Tvíl.kvk!$D$3:$D$1008,0),6),IF(AND(P239="Female",B239="Tvenndarleikur"),INDEX(Tvennd.kvk!$A$3:$F$1009,MATCH(Skráningarblað!O239,Tvennd.kvk!$D$3:$D$1009,0),6),"")))))),0)</f>
        <v/>
      </c>
      <c r="T239" s="13" t="str">
        <f>IFERROR(INDEX(Leikmannaskrá!$A$2:$E$612,MATCH(A239,Leikmannaskrá!$A$2:$A$612,0),5),"")</f>
        <v/>
      </c>
      <c r="U239" s="29" t="str">
        <f t="shared" si="23"/>
        <v/>
      </c>
    </row>
    <row r="240" spans="1:21" x14ac:dyDescent="0.35">
      <c r="A240" s="28"/>
      <c r="B240" s="28"/>
      <c r="C240" s="28"/>
      <c r="D240" s="28"/>
      <c r="E240" s="28"/>
      <c r="F240" s="13" t="str">
        <f>IFERROR(INDEX(Leikmannaskrá!$A$2:$D$1171,MATCH(A240,Leikmannaskrá!$A$2:$A$1175,0),2),"")</f>
        <v/>
      </c>
      <c r="G240" s="13" t="str">
        <f>IFERROR(INDEX(Leikmannaskrá!$A$2:$D$1171,MATCH(A240,Leikmannaskrá!$A$2:$A$1175,0),4),"")</f>
        <v/>
      </c>
      <c r="H240" s="13" t="str">
        <f>IFERROR(INDEX(Leikmannaskrá!$A$2:$D$1171,MATCH(A240,Leikmannaskrá!$A$2:$A$1175,0),3),"")</f>
        <v/>
      </c>
      <c r="I240" s="13" t="str">
        <f>IFERROR(IF(AND(G240="Male",B240="Einliðaleikur"),INDEX(Einl.kk!$A$3:$F$1041,MATCH(Skráningarblað!F240,Einl.kk!$D$3:$D$1041,0),2),IF(AND(G240="Male",B240="Tvíliðaleikur"),INDEX(Tvíl.kk!$A$3:$F$1054,MATCH(Skráningarblað!F240,Tvíl.kk!$D$3:$D$1054,0),2),IF(AND(G240="Male",B240="Tvenndarleikur"),INDEX(Tvennd.kk!$A$3:$F$1025,MATCH(Skráningarblað!F240,Tvennd.kk!$D$3:$D$1025,0),2),IF(AND(G240="Female",B240="Einliðaleikur"),INDEX(Einl.kvk!$A$3:$F$1004,MATCH(Skráningarblað!F240,Einl.kvk!$D$3:$D$1004,0),2),IF(AND(G240="Female",B240="Tvíliðaleikur"),INDEX(Tvíl.kvk!$A$3:$F$1008,MATCH(Skráningarblað!F240,Tvíl.kvk!$D$3:$D$1008,0),2),IF(AND(G240="Female",B240="Tvenndarleikur"),INDEX(Tvennd.kvk!$A$3:$F$1009,MATCH(Skráningarblað!F240,Tvennd.kvk!$D$3:$D$1009,0),2),"")))))),"2. Deild")</f>
        <v/>
      </c>
      <c r="J240" s="13" t="str">
        <f t="shared" si="18"/>
        <v/>
      </c>
      <c r="K240" s="13" t="str">
        <f t="shared" si="19"/>
        <v/>
      </c>
      <c r="L240" s="13">
        <f t="shared" si="20"/>
        <v>0</v>
      </c>
      <c r="M240" s="13" t="str">
        <f t="shared" si="21"/>
        <v xml:space="preserve"> -  </v>
      </c>
      <c r="N240" s="13" t="str">
        <f>IFERROR(IF(AND(G240="Male",B240="Einliðaleikur"),INDEX(Einl.kk!$A$3:$F$1041,MATCH(Skráningarblað!F240,Einl.kk!$D$3:$D$1041,0),6),IF(AND(G240="Male",B240="Tvíliðaleikur"),INDEX(Tvíl.kk!$A$3:$F$1054,MATCH(Skráningarblað!F240,Tvíl.kk!$D$3:$D$1054,0),6),IF(AND(G240="Male",B240="Tvenndarleikur"),INDEX(Tvennd.kk!$A$3:$F$1025,MATCH(Skráningarblað!F240,Tvennd.kk!$D$3:$D$1025,0),6),IF(AND(G240="Female",B240="Einliðaleikur"),INDEX(Einl.kvk!$A$3:$F$1004,MATCH(Skráningarblað!F240,Einl.kvk!$D$3:$D$1004,0),6),IF(AND(G240="Female",B240="Tvíliðaleikur"),INDEX(Tvíl.kvk!$A$3:$F$1008,MATCH(Skráningarblað!F240,Tvíl.kvk!$D$3:$D$1008,0),6),IF(AND(G240="Female",B240="Tvenndarleikur"),INDEX(Tvennd.kvk!$A$3:$F$1009,MATCH(Skráningarblað!F240,Tvennd.kvk!$D$3:$D$1009,0),6),"")))))),0)</f>
        <v/>
      </c>
      <c r="O240" s="13" t="str">
        <f>IFERROR(IF(F240="","",IF(AND(NOT(B240="Einliðaleikur"),D240=""),"Partner Wanted",INDEX(Leikmannaskrá!$A$2:$D$1171,MATCH(D240,Leikmannaskrá!$A$2:$A$1175,0),2))),"")</f>
        <v/>
      </c>
      <c r="P240" s="13" t="str">
        <f>IFERROR(INDEX(Leikmannaskrá!$A$2:$D$1171,MATCH(D240,Leikmannaskrá!$A$2:$A$1175,0),4),"")</f>
        <v/>
      </c>
      <c r="Q240" s="13" t="str">
        <f>IFERROR(IF(AND(P240="Male",B240="Einliðaleikur"),INDEX(Einl.kk!$A$3:$F$1041,MATCH(Skráningarblað!O240,Einl.kk!$D$3:$D$1041,0),2),IF(AND(P240="Male",B240="Tvíliðaleikur"),INDEX(Tvíl.kk!$A$3:$F$1054,MATCH(Skráningarblað!O240,Tvíl.kk!$D$3:$D$1054,0),2),IF(AND(P240="Male",B240="Tvenndarleikur"),INDEX(Tvennd.kk!$A$3:$F$1025,MATCH(Skráningarblað!O240,Tvennd.kk!$D$3:$D$1025,0),2),IF(AND(P240="Female",B240="Einliðaleikur"),INDEX(Einl.kvk!$A$3:$F$1004,MATCH(Skráningarblað!O240,Einl.kvk!$D$3:$D$1004,0),2),IF(AND(P240="Female",B240="Tvíliðaleikur"),INDEX(Tvíl.kvk!$A$3:$F$1008,MATCH(Skráningarblað!O240,Tvíl.kvk!$D$3:$D$1008,0),2),IF(AND(P240="Female",B240="Tvenndarleikur"),INDEX(Tvennd.kvk!$A$3:$F$1009,MATCH(Skráningarblað!O240,Tvennd.kvk!$D$3:$D$1009,0),2),"")))))),"2. Deild")</f>
        <v/>
      </c>
      <c r="R240" s="13" t="str">
        <f t="shared" si="22"/>
        <v/>
      </c>
      <c r="S240" s="13" t="str">
        <f>IFERROR(IF(AND(P240="Male",B240="Einliðaleikur"),INDEX(Einl.kk!$A$3:$F$1041,MATCH(Skráningarblað!O240,Einl.kk!$D$3:$D$1041,0),6),IF(AND(P240="Male",B240="Tvíliðaleikur"),INDEX(Tvíl.kk!$A$3:$F$1054,MATCH(Skráningarblað!O240,Tvíl.kk!$D$3:$D$1054,0),6),IF(AND(P240="Male",B240="Tvenndarleikur"),INDEX(Tvennd.kk!$A$3:$F$1025,MATCH(Skráningarblað!O240,Tvennd.kk!$D$3:$D$1025,0),6),IF(AND(P240="Female",B240="Einliðaleikur"),INDEX(Einl.kvk!$A$3:$F$1004,MATCH(Skráningarblað!O240,Einl.kvk!$D$3:$D$1004,0),6),IF(AND(P240="Female",B240="Tvíliðaleikur"),INDEX(Tvíl.kvk!$A$3:$F$1008,MATCH(Skráningarblað!O240,Tvíl.kvk!$D$3:$D$1008,0),6),IF(AND(P240="Female",B240="Tvenndarleikur"),INDEX(Tvennd.kvk!$A$3:$F$1009,MATCH(Skráningarblað!O240,Tvennd.kvk!$D$3:$D$1009,0),6),"")))))),0)</f>
        <v/>
      </c>
      <c r="T240" s="13" t="str">
        <f>IFERROR(INDEX(Leikmannaskrá!$A$2:$E$612,MATCH(A240,Leikmannaskrá!$A$2:$A$612,0),5),"")</f>
        <v/>
      </c>
      <c r="U240" s="29" t="str">
        <f t="shared" si="23"/>
        <v/>
      </c>
    </row>
    <row r="241" spans="1:21" x14ac:dyDescent="0.35">
      <c r="A241" s="28"/>
      <c r="B241" s="28"/>
      <c r="C241" s="28"/>
      <c r="D241" s="28"/>
      <c r="E241" s="28"/>
      <c r="F241" s="13" t="str">
        <f>IFERROR(INDEX(Leikmannaskrá!$A$2:$D$1171,MATCH(A241,Leikmannaskrá!$A$2:$A$1175,0),2),"")</f>
        <v/>
      </c>
      <c r="G241" s="13" t="str">
        <f>IFERROR(INDEX(Leikmannaskrá!$A$2:$D$1171,MATCH(A241,Leikmannaskrá!$A$2:$A$1175,0),4),"")</f>
        <v/>
      </c>
      <c r="H241" s="13" t="str">
        <f>IFERROR(INDEX(Leikmannaskrá!$A$2:$D$1171,MATCH(A241,Leikmannaskrá!$A$2:$A$1175,0),3),"")</f>
        <v/>
      </c>
      <c r="I241" s="13" t="str">
        <f>IFERROR(IF(AND(G241="Male",B241="Einliðaleikur"),INDEX(Einl.kk!$A$3:$F$1041,MATCH(Skráningarblað!F241,Einl.kk!$D$3:$D$1041,0),2),IF(AND(G241="Male",B241="Tvíliðaleikur"),INDEX(Tvíl.kk!$A$3:$F$1054,MATCH(Skráningarblað!F241,Tvíl.kk!$D$3:$D$1054,0),2),IF(AND(G241="Male",B241="Tvenndarleikur"),INDEX(Tvennd.kk!$A$3:$F$1025,MATCH(Skráningarblað!F241,Tvennd.kk!$D$3:$D$1025,0),2),IF(AND(G241="Female",B241="Einliðaleikur"),INDEX(Einl.kvk!$A$3:$F$1004,MATCH(Skráningarblað!F241,Einl.kvk!$D$3:$D$1004,0),2),IF(AND(G241="Female",B241="Tvíliðaleikur"),INDEX(Tvíl.kvk!$A$3:$F$1008,MATCH(Skráningarblað!F241,Tvíl.kvk!$D$3:$D$1008,0),2),IF(AND(G241="Female",B241="Tvenndarleikur"),INDEX(Tvennd.kvk!$A$3:$F$1009,MATCH(Skráningarblað!F241,Tvennd.kvk!$D$3:$D$1009,0),2),"")))))),"2. Deild")</f>
        <v/>
      </c>
      <c r="J241" s="13" t="str">
        <f t="shared" si="18"/>
        <v/>
      </c>
      <c r="K241" s="13" t="str">
        <f t="shared" si="19"/>
        <v/>
      </c>
      <c r="L241" s="13">
        <f t="shared" si="20"/>
        <v>0</v>
      </c>
      <c r="M241" s="13" t="str">
        <f t="shared" si="21"/>
        <v xml:space="preserve"> -  </v>
      </c>
      <c r="N241" s="13" t="str">
        <f>IFERROR(IF(AND(G241="Male",B241="Einliðaleikur"),INDEX(Einl.kk!$A$3:$F$1041,MATCH(Skráningarblað!F241,Einl.kk!$D$3:$D$1041,0),6),IF(AND(G241="Male",B241="Tvíliðaleikur"),INDEX(Tvíl.kk!$A$3:$F$1054,MATCH(Skráningarblað!F241,Tvíl.kk!$D$3:$D$1054,0),6),IF(AND(G241="Male",B241="Tvenndarleikur"),INDEX(Tvennd.kk!$A$3:$F$1025,MATCH(Skráningarblað!F241,Tvennd.kk!$D$3:$D$1025,0),6),IF(AND(G241="Female",B241="Einliðaleikur"),INDEX(Einl.kvk!$A$3:$F$1004,MATCH(Skráningarblað!F241,Einl.kvk!$D$3:$D$1004,0),6),IF(AND(G241="Female",B241="Tvíliðaleikur"),INDEX(Tvíl.kvk!$A$3:$F$1008,MATCH(Skráningarblað!F241,Tvíl.kvk!$D$3:$D$1008,0),6),IF(AND(G241="Female",B241="Tvenndarleikur"),INDEX(Tvennd.kvk!$A$3:$F$1009,MATCH(Skráningarblað!F241,Tvennd.kvk!$D$3:$D$1009,0),6),"")))))),0)</f>
        <v/>
      </c>
      <c r="O241" s="13" t="str">
        <f>IFERROR(IF(F241="","",IF(AND(NOT(B241="Einliðaleikur"),D241=""),"Partner Wanted",INDEX(Leikmannaskrá!$A$2:$D$1171,MATCH(D241,Leikmannaskrá!$A$2:$A$1175,0),2))),"")</f>
        <v/>
      </c>
      <c r="P241" s="13" t="str">
        <f>IFERROR(INDEX(Leikmannaskrá!$A$2:$D$1171,MATCH(D241,Leikmannaskrá!$A$2:$A$1175,0),4),"")</f>
        <v/>
      </c>
      <c r="Q241" s="13" t="str">
        <f>IFERROR(IF(AND(P241="Male",B241="Einliðaleikur"),INDEX(Einl.kk!$A$3:$F$1041,MATCH(Skráningarblað!O241,Einl.kk!$D$3:$D$1041,0),2),IF(AND(P241="Male",B241="Tvíliðaleikur"),INDEX(Tvíl.kk!$A$3:$F$1054,MATCH(Skráningarblað!O241,Tvíl.kk!$D$3:$D$1054,0),2),IF(AND(P241="Male",B241="Tvenndarleikur"),INDEX(Tvennd.kk!$A$3:$F$1025,MATCH(Skráningarblað!O241,Tvennd.kk!$D$3:$D$1025,0),2),IF(AND(P241="Female",B241="Einliðaleikur"),INDEX(Einl.kvk!$A$3:$F$1004,MATCH(Skráningarblað!O241,Einl.kvk!$D$3:$D$1004,0),2),IF(AND(P241="Female",B241="Tvíliðaleikur"),INDEX(Tvíl.kvk!$A$3:$F$1008,MATCH(Skráningarblað!O241,Tvíl.kvk!$D$3:$D$1008,0),2),IF(AND(P241="Female",B241="Tvenndarleikur"),INDEX(Tvennd.kvk!$A$3:$F$1009,MATCH(Skráningarblað!O241,Tvennd.kvk!$D$3:$D$1009,0),2),"")))))),"2. Deild")</f>
        <v/>
      </c>
      <c r="R241" s="13" t="str">
        <f t="shared" si="22"/>
        <v/>
      </c>
      <c r="S241" s="13" t="str">
        <f>IFERROR(IF(AND(P241="Male",B241="Einliðaleikur"),INDEX(Einl.kk!$A$3:$F$1041,MATCH(Skráningarblað!O241,Einl.kk!$D$3:$D$1041,0),6),IF(AND(P241="Male",B241="Tvíliðaleikur"),INDEX(Tvíl.kk!$A$3:$F$1054,MATCH(Skráningarblað!O241,Tvíl.kk!$D$3:$D$1054,0),6),IF(AND(P241="Male",B241="Tvenndarleikur"),INDEX(Tvennd.kk!$A$3:$F$1025,MATCH(Skráningarblað!O241,Tvennd.kk!$D$3:$D$1025,0),6),IF(AND(P241="Female",B241="Einliðaleikur"),INDEX(Einl.kvk!$A$3:$F$1004,MATCH(Skráningarblað!O241,Einl.kvk!$D$3:$D$1004,0),6),IF(AND(P241="Female",B241="Tvíliðaleikur"),INDEX(Tvíl.kvk!$A$3:$F$1008,MATCH(Skráningarblað!O241,Tvíl.kvk!$D$3:$D$1008,0),6),IF(AND(P241="Female",B241="Tvenndarleikur"),INDEX(Tvennd.kvk!$A$3:$F$1009,MATCH(Skráningarblað!O241,Tvennd.kvk!$D$3:$D$1009,0),6),"")))))),0)</f>
        <v/>
      </c>
      <c r="T241" s="13" t="str">
        <f>IFERROR(INDEX(Leikmannaskrá!$A$2:$E$612,MATCH(A241,Leikmannaskrá!$A$2:$A$612,0),5),"")</f>
        <v/>
      </c>
      <c r="U241" s="29" t="str">
        <f t="shared" si="23"/>
        <v/>
      </c>
    </row>
    <row r="242" spans="1:21" x14ac:dyDescent="0.35">
      <c r="A242" s="28"/>
      <c r="B242" s="28"/>
      <c r="C242" s="28"/>
      <c r="D242" s="28"/>
      <c r="E242" s="28"/>
      <c r="F242" s="13" t="str">
        <f>IFERROR(INDEX(Leikmannaskrá!$A$2:$D$1171,MATCH(A242,Leikmannaskrá!$A$2:$A$1175,0),2),"")</f>
        <v/>
      </c>
      <c r="G242" s="13" t="str">
        <f>IFERROR(INDEX(Leikmannaskrá!$A$2:$D$1171,MATCH(A242,Leikmannaskrá!$A$2:$A$1175,0),4),"")</f>
        <v/>
      </c>
      <c r="H242" s="13" t="str">
        <f>IFERROR(INDEX(Leikmannaskrá!$A$2:$D$1171,MATCH(A242,Leikmannaskrá!$A$2:$A$1175,0),3),"")</f>
        <v/>
      </c>
      <c r="I242" s="13" t="str">
        <f>IFERROR(IF(AND(G242="Male",B242="Einliðaleikur"),INDEX(Einl.kk!$A$3:$F$1041,MATCH(Skráningarblað!F242,Einl.kk!$D$3:$D$1041,0),2),IF(AND(G242="Male",B242="Tvíliðaleikur"),INDEX(Tvíl.kk!$A$3:$F$1054,MATCH(Skráningarblað!F242,Tvíl.kk!$D$3:$D$1054,0),2),IF(AND(G242="Male",B242="Tvenndarleikur"),INDEX(Tvennd.kk!$A$3:$F$1025,MATCH(Skráningarblað!F242,Tvennd.kk!$D$3:$D$1025,0),2),IF(AND(G242="Female",B242="Einliðaleikur"),INDEX(Einl.kvk!$A$3:$F$1004,MATCH(Skráningarblað!F242,Einl.kvk!$D$3:$D$1004,0),2),IF(AND(G242="Female",B242="Tvíliðaleikur"),INDEX(Tvíl.kvk!$A$3:$F$1008,MATCH(Skráningarblað!F242,Tvíl.kvk!$D$3:$D$1008,0),2),IF(AND(G242="Female",B242="Tvenndarleikur"),INDEX(Tvennd.kvk!$A$3:$F$1009,MATCH(Skráningarblað!F242,Tvennd.kvk!$D$3:$D$1009,0),2),"")))))),"2. Deild")</f>
        <v/>
      </c>
      <c r="J242" s="13" t="str">
        <f t="shared" si="18"/>
        <v/>
      </c>
      <c r="K242" s="13" t="str">
        <f t="shared" si="19"/>
        <v/>
      </c>
      <c r="L242" s="13">
        <f t="shared" si="20"/>
        <v>0</v>
      </c>
      <c r="M242" s="13" t="str">
        <f t="shared" si="21"/>
        <v xml:space="preserve"> -  </v>
      </c>
      <c r="N242" s="13" t="str">
        <f>IFERROR(IF(AND(G242="Male",B242="Einliðaleikur"),INDEX(Einl.kk!$A$3:$F$1041,MATCH(Skráningarblað!F242,Einl.kk!$D$3:$D$1041,0),6),IF(AND(G242="Male",B242="Tvíliðaleikur"),INDEX(Tvíl.kk!$A$3:$F$1054,MATCH(Skráningarblað!F242,Tvíl.kk!$D$3:$D$1054,0),6),IF(AND(G242="Male",B242="Tvenndarleikur"),INDEX(Tvennd.kk!$A$3:$F$1025,MATCH(Skráningarblað!F242,Tvennd.kk!$D$3:$D$1025,0),6),IF(AND(G242="Female",B242="Einliðaleikur"),INDEX(Einl.kvk!$A$3:$F$1004,MATCH(Skráningarblað!F242,Einl.kvk!$D$3:$D$1004,0),6),IF(AND(G242="Female",B242="Tvíliðaleikur"),INDEX(Tvíl.kvk!$A$3:$F$1008,MATCH(Skráningarblað!F242,Tvíl.kvk!$D$3:$D$1008,0),6),IF(AND(G242="Female",B242="Tvenndarleikur"),INDEX(Tvennd.kvk!$A$3:$F$1009,MATCH(Skráningarblað!F242,Tvennd.kvk!$D$3:$D$1009,0),6),"")))))),0)</f>
        <v/>
      </c>
      <c r="O242" s="13" t="str">
        <f>IFERROR(IF(F242="","",IF(AND(NOT(B242="Einliðaleikur"),D242=""),"Partner Wanted",INDEX(Leikmannaskrá!$A$2:$D$1171,MATCH(D242,Leikmannaskrá!$A$2:$A$1175,0),2))),"")</f>
        <v/>
      </c>
      <c r="P242" s="13" t="str">
        <f>IFERROR(INDEX(Leikmannaskrá!$A$2:$D$1171,MATCH(D242,Leikmannaskrá!$A$2:$A$1175,0),4),"")</f>
        <v/>
      </c>
      <c r="Q242" s="13" t="str">
        <f>IFERROR(IF(AND(P242="Male",B242="Einliðaleikur"),INDEX(Einl.kk!$A$3:$F$1041,MATCH(Skráningarblað!O242,Einl.kk!$D$3:$D$1041,0),2),IF(AND(P242="Male",B242="Tvíliðaleikur"),INDEX(Tvíl.kk!$A$3:$F$1054,MATCH(Skráningarblað!O242,Tvíl.kk!$D$3:$D$1054,0),2),IF(AND(P242="Male",B242="Tvenndarleikur"),INDEX(Tvennd.kk!$A$3:$F$1025,MATCH(Skráningarblað!O242,Tvennd.kk!$D$3:$D$1025,0),2),IF(AND(P242="Female",B242="Einliðaleikur"),INDEX(Einl.kvk!$A$3:$F$1004,MATCH(Skráningarblað!O242,Einl.kvk!$D$3:$D$1004,0),2),IF(AND(P242="Female",B242="Tvíliðaleikur"),INDEX(Tvíl.kvk!$A$3:$F$1008,MATCH(Skráningarblað!O242,Tvíl.kvk!$D$3:$D$1008,0),2),IF(AND(P242="Female",B242="Tvenndarleikur"),INDEX(Tvennd.kvk!$A$3:$F$1009,MATCH(Skráningarblað!O242,Tvennd.kvk!$D$3:$D$1009,0),2),"")))))),"2. Deild")</f>
        <v/>
      </c>
      <c r="R242" s="13" t="str">
        <f t="shared" si="22"/>
        <v/>
      </c>
      <c r="S242" s="13" t="str">
        <f>IFERROR(IF(AND(P242="Male",B242="Einliðaleikur"),INDEX(Einl.kk!$A$3:$F$1041,MATCH(Skráningarblað!O242,Einl.kk!$D$3:$D$1041,0),6),IF(AND(P242="Male",B242="Tvíliðaleikur"),INDEX(Tvíl.kk!$A$3:$F$1054,MATCH(Skráningarblað!O242,Tvíl.kk!$D$3:$D$1054,0),6),IF(AND(P242="Male",B242="Tvenndarleikur"),INDEX(Tvennd.kk!$A$3:$F$1025,MATCH(Skráningarblað!O242,Tvennd.kk!$D$3:$D$1025,0),6),IF(AND(P242="Female",B242="Einliðaleikur"),INDEX(Einl.kvk!$A$3:$F$1004,MATCH(Skráningarblað!O242,Einl.kvk!$D$3:$D$1004,0),6),IF(AND(P242="Female",B242="Tvíliðaleikur"),INDEX(Tvíl.kvk!$A$3:$F$1008,MATCH(Skráningarblað!O242,Tvíl.kvk!$D$3:$D$1008,0),6),IF(AND(P242="Female",B242="Tvenndarleikur"),INDEX(Tvennd.kvk!$A$3:$F$1009,MATCH(Skráningarblað!O242,Tvennd.kvk!$D$3:$D$1009,0),6),"")))))),0)</f>
        <v/>
      </c>
      <c r="T242" s="13" t="str">
        <f>IFERROR(INDEX(Leikmannaskrá!$A$2:$E$612,MATCH(A242,Leikmannaskrá!$A$2:$A$612,0),5),"")</f>
        <v/>
      </c>
      <c r="U242" s="29" t="str">
        <f t="shared" si="23"/>
        <v/>
      </c>
    </row>
    <row r="243" spans="1:21" x14ac:dyDescent="0.35">
      <c r="A243" s="28"/>
      <c r="B243" s="28"/>
      <c r="C243" s="28"/>
      <c r="D243" s="28"/>
      <c r="E243" s="28"/>
      <c r="F243" s="13" t="str">
        <f>IFERROR(INDEX(Leikmannaskrá!$A$2:$D$1171,MATCH(A243,Leikmannaskrá!$A$2:$A$1175,0),2),"")</f>
        <v/>
      </c>
      <c r="G243" s="13" t="str">
        <f>IFERROR(INDEX(Leikmannaskrá!$A$2:$D$1171,MATCH(A243,Leikmannaskrá!$A$2:$A$1175,0),4),"")</f>
        <v/>
      </c>
      <c r="H243" s="13" t="str">
        <f>IFERROR(INDEX(Leikmannaskrá!$A$2:$D$1171,MATCH(A243,Leikmannaskrá!$A$2:$A$1175,0),3),"")</f>
        <v/>
      </c>
      <c r="I243" s="13" t="str">
        <f>IFERROR(IF(AND(G243="Male",B243="Einliðaleikur"),INDEX(Einl.kk!$A$3:$F$1041,MATCH(Skráningarblað!F243,Einl.kk!$D$3:$D$1041,0),2),IF(AND(G243="Male",B243="Tvíliðaleikur"),INDEX(Tvíl.kk!$A$3:$F$1054,MATCH(Skráningarblað!F243,Tvíl.kk!$D$3:$D$1054,0),2),IF(AND(G243="Male",B243="Tvenndarleikur"),INDEX(Tvennd.kk!$A$3:$F$1025,MATCH(Skráningarblað!F243,Tvennd.kk!$D$3:$D$1025,0),2),IF(AND(G243="Female",B243="Einliðaleikur"),INDEX(Einl.kvk!$A$3:$F$1004,MATCH(Skráningarblað!F243,Einl.kvk!$D$3:$D$1004,0),2),IF(AND(G243="Female",B243="Tvíliðaleikur"),INDEX(Tvíl.kvk!$A$3:$F$1008,MATCH(Skráningarblað!F243,Tvíl.kvk!$D$3:$D$1008,0),2),IF(AND(G243="Female",B243="Tvenndarleikur"),INDEX(Tvennd.kvk!$A$3:$F$1009,MATCH(Skráningarblað!F243,Tvennd.kvk!$D$3:$D$1009,0),2),"")))))),"2. Deild")</f>
        <v/>
      </c>
      <c r="J243" s="13" t="str">
        <f t="shared" si="18"/>
        <v/>
      </c>
      <c r="K243" s="13" t="str">
        <f t="shared" si="19"/>
        <v/>
      </c>
      <c r="L243" s="13">
        <f t="shared" si="20"/>
        <v>0</v>
      </c>
      <c r="M243" s="13" t="str">
        <f t="shared" si="21"/>
        <v xml:space="preserve"> -  </v>
      </c>
      <c r="N243" s="13" t="str">
        <f>IFERROR(IF(AND(G243="Male",B243="Einliðaleikur"),INDEX(Einl.kk!$A$3:$F$1041,MATCH(Skráningarblað!F243,Einl.kk!$D$3:$D$1041,0),6),IF(AND(G243="Male",B243="Tvíliðaleikur"),INDEX(Tvíl.kk!$A$3:$F$1054,MATCH(Skráningarblað!F243,Tvíl.kk!$D$3:$D$1054,0),6),IF(AND(G243="Male",B243="Tvenndarleikur"),INDEX(Tvennd.kk!$A$3:$F$1025,MATCH(Skráningarblað!F243,Tvennd.kk!$D$3:$D$1025,0),6),IF(AND(G243="Female",B243="Einliðaleikur"),INDEX(Einl.kvk!$A$3:$F$1004,MATCH(Skráningarblað!F243,Einl.kvk!$D$3:$D$1004,0),6),IF(AND(G243="Female",B243="Tvíliðaleikur"),INDEX(Tvíl.kvk!$A$3:$F$1008,MATCH(Skráningarblað!F243,Tvíl.kvk!$D$3:$D$1008,0),6),IF(AND(G243="Female",B243="Tvenndarleikur"),INDEX(Tvennd.kvk!$A$3:$F$1009,MATCH(Skráningarblað!F243,Tvennd.kvk!$D$3:$D$1009,0),6),"")))))),0)</f>
        <v/>
      </c>
      <c r="O243" s="13" t="str">
        <f>IFERROR(IF(F243="","",IF(AND(NOT(B243="Einliðaleikur"),D243=""),"Partner Wanted",INDEX(Leikmannaskrá!$A$2:$D$1171,MATCH(D243,Leikmannaskrá!$A$2:$A$1175,0),2))),"")</f>
        <v/>
      </c>
      <c r="P243" s="13" t="str">
        <f>IFERROR(INDEX(Leikmannaskrá!$A$2:$D$1171,MATCH(D243,Leikmannaskrá!$A$2:$A$1175,0),4),"")</f>
        <v/>
      </c>
      <c r="Q243" s="13" t="str">
        <f>IFERROR(IF(AND(P243="Male",B243="Einliðaleikur"),INDEX(Einl.kk!$A$3:$F$1041,MATCH(Skráningarblað!O243,Einl.kk!$D$3:$D$1041,0),2),IF(AND(P243="Male",B243="Tvíliðaleikur"),INDEX(Tvíl.kk!$A$3:$F$1054,MATCH(Skráningarblað!O243,Tvíl.kk!$D$3:$D$1054,0),2),IF(AND(P243="Male",B243="Tvenndarleikur"),INDEX(Tvennd.kk!$A$3:$F$1025,MATCH(Skráningarblað!O243,Tvennd.kk!$D$3:$D$1025,0),2),IF(AND(P243="Female",B243="Einliðaleikur"),INDEX(Einl.kvk!$A$3:$F$1004,MATCH(Skráningarblað!O243,Einl.kvk!$D$3:$D$1004,0),2),IF(AND(P243="Female",B243="Tvíliðaleikur"),INDEX(Tvíl.kvk!$A$3:$F$1008,MATCH(Skráningarblað!O243,Tvíl.kvk!$D$3:$D$1008,0),2),IF(AND(P243="Female",B243="Tvenndarleikur"),INDEX(Tvennd.kvk!$A$3:$F$1009,MATCH(Skráningarblað!O243,Tvennd.kvk!$D$3:$D$1009,0),2),"")))))),"2. Deild")</f>
        <v/>
      </c>
      <c r="R243" s="13" t="str">
        <f t="shared" si="22"/>
        <v/>
      </c>
      <c r="S243" s="13" t="str">
        <f>IFERROR(IF(AND(P243="Male",B243="Einliðaleikur"),INDEX(Einl.kk!$A$3:$F$1041,MATCH(Skráningarblað!O243,Einl.kk!$D$3:$D$1041,0),6),IF(AND(P243="Male",B243="Tvíliðaleikur"),INDEX(Tvíl.kk!$A$3:$F$1054,MATCH(Skráningarblað!O243,Tvíl.kk!$D$3:$D$1054,0),6),IF(AND(P243="Male",B243="Tvenndarleikur"),INDEX(Tvennd.kk!$A$3:$F$1025,MATCH(Skráningarblað!O243,Tvennd.kk!$D$3:$D$1025,0),6),IF(AND(P243="Female",B243="Einliðaleikur"),INDEX(Einl.kvk!$A$3:$F$1004,MATCH(Skráningarblað!O243,Einl.kvk!$D$3:$D$1004,0),6),IF(AND(P243="Female",B243="Tvíliðaleikur"),INDEX(Tvíl.kvk!$A$3:$F$1008,MATCH(Skráningarblað!O243,Tvíl.kvk!$D$3:$D$1008,0),6),IF(AND(P243="Female",B243="Tvenndarleikur"),INDEX(Tvennd.kvk!$A$3:$F$1009,MATCH(Skráningarblað!O243,Tvennd.kvk!$D$3:$D$1009,0),6),"")))))),0)</f>
        <v/>
      </c>
      <c r="T243" s="13" t="str">
        <f>IFERROR(INDEX(Leikmannaskrá!$A$2:$E$612,MATCH(A243,Leikmannaskrá!$A$2:$A$612,0),5),"")</f>
        <v/>
      </c>
      <c r="U243" s="29" t="str">
        <f t="shared" si="23"/>
        <v/>
      </c>
    </row>
    <row r="244" spans="1:21" x14ac:dyDescent="0.35">
      <c r="A244" s="28"/>
      <c r="B244" s="28"/>
      <c r="C244" s="28"/>
      <c r="D244" s="28"/>
      <c r="E244" s="28"/>
      <c r="F244" s="13" t="str">
        <f>IFERROR(INDEX(Leikmannaskrá!$A$2:$D$1171,MATCH(A244,Leikmannaskrá!$A$2:$A$1175,0),2),"")</f>
        <v/>
      </c>
      <c r="G244" s="13" t="str">
        <f>IFERROR(INDEX(Leikmannaskrá!$A$2:$D$1171,MATCH(A244,Leikmannaskrá!$A$2:$A$1175,0),4),"")</f>
        <v/>
      </c>
      <c r="H244" s="13" t="str">
        <f>IFERROR(INDEX(Leikmannaskrá!$A$2:$D$1171,MATCH(A244,Leikmannaskrá!$A$2:$A$1175,0),3),"")</f>
        <v/>
      </c>
      <c r="I244" s="13" t="str">
        <f>IFERROR(IF(AND(G244="Male",B244="Einliðaleikur"),INDEX(Einl.kk!$A$3:$F$1041,MATCH(Skráningarblað!F244,Einl.kk!$D$3:$D$1041,0),2),IF(AND(G244="Male",B244="Tvíliðaleikur"),INDEX(Tvíl.kk!$A$3:$F$1054,MATCH(Skráningarblað!F244,Tvíl.kk!$D$3:$D$1054,0),2),IF(AND(G244="Male",B244="Tvenndarleikur"),INDEX(Tvennd.kk!$A$3:$F$1025,MATCH(Skráningarblað!F244,Tvennd.kk!$D$3:$D$1025,0),2),IF(AND(G244="Female",B244="Einliðaleikur"),INDEX(Einl.kvk!$A$3:$F$1004,MATCH(Skráningarblað!F244,Einl.kvk!$D$3:$D$1004,0),2),IF(AND(G244="Female",B244="Tvíliðaleikur"),INDEX(Tvíl.kvk!$A$3:$F$1008,MATCH(Skráningarblað!F244,Tvíl.kvk!$D$3:$D$1008,0),2),IF(AND(G244="Female",B244="Tvenndarleikur"),INDEX(Tvennd.kvk!$A$3:$F$1009,MATCH(Skráningarblað!F244,Tvennd.kvk!$D$3:$D$1009,0),2),"")))))),"2. Deild")</f>
        <v/>
      </c>
      <c r="J244" s="13" t="str">
        <f t="shared" si="18"/>
        <v/>
      </c>
      <c r="K244" s="13" t="str">
        <f t="shared" si="19"/>
        <v/>
      </c>
      <c r="L244" s="13">
        <f t="shared" si="20"/>
        <v>0</v>
      </c>
      <c r="M244" s="13" t="str">
        <f t="shared" si="21"/>
        <v xml:space="preserve"> -  </v>
      </c>
      <c r="N244" s="13" t="str">
        <f>IFERROR(IF(AND(G244="Male",B244="Einliðaleikur"),INDEX(Einl.kk!$A$3:$F$1041,MATCH(Skráningarblað!F244,Einl.kk!$D$3:$D$1041,0),6),IF(AND(G244="Male",B244="Tvíliðaleikur"),INDEX(Tvíl.kk!$A$3:$F$1054,MATCH(Skráningarblað!F244,Tvíl.kk!$D$3:$D$1054,0),6),IF(AND(G244="Male",B244="Tvenndarleikur"),INDEX(Tvennd.kk!$A$3:$F$1025,MATCH(Skráningarblað!F244,Tvennd.kk!$D$3:$D$1025,0),6),IF(AND(G244="Female",B244="Einliðaleikur"),INDEX(Einl.kvk!$A$3:$F$1004,MATCH(Skráningarblað!F244,Einl.kvk!$D$3:$D$1004,0),6),IF(AND(G244="Female",B244="Tvíliðaleikur"),INDEX(Tvíl.kvk!$A$3:$F$1008,MATCH(Skráningarblað!F244,Tvíl.kvk!$D$3:$D$1008,0),6),IF(AND(G244="Female",B244="Tvenndarleikur"),INDEX(Tvennd.kvk!$A$3:$F$1009,MATCH(Skráningarblað!F244,Tvennd.kvk!$D$3:$D$1009,0),6),"")))))),0)</f>
        <v/>
      </c>
      <c r="O244" s="13" t="str">
        <f>IFERROR(IF(F244="","",IF(AND(NOT(B244="Einliðaleikur"),D244=""),"Partner Wanted",INDEX(Leikmannaskrá!$A$2:$D$1171,MATCH(D244,Leikmannaskrá!$A$2:$A$1175,0),2))),"")</f>
        <v/>
      </c>
      <c r="P244" s="13" t="str">
        <f>IFERROR(INDEX(Leikmannaskrá!$A$2:$D$1171,MATCH(D244,Leikmannaskrá!$A$2:$A$1175,0),4),"")</f>
        <v/>
      </c>
      <c r="Q244" s="13" t="str">
        <f>IFERROR(IF(AND(P244="Male",B244="Einliðaleikur"),INDEX(Einl.kk!$A$3:$F$1041,MATCH(Skráningarblað!O244,Einl.kk!$D$3:$D$1041,0),2),IF(AND(P244="Male",B244="Tvíliðaleikur"),INDEX(Tvíl.kk!$A$3:$F$1054,MATCH(Skráningarblað!O244,Tvíl.kk!$D$3:$D$1054,0),2),IF(AND(P244="Male",B244="Tvenndarleikur"),INDEX(Tvennd.kk!$A$3:$F$1025,MATCH(Skráningarblað!O244,Tvennd.kk!$D$3:$D$1025,0),2),IF(AND(P244="Female",B244="Einliðaleikur"),INDEX(Einl.kvk!$A$3:$F$1004,MATCH(Skráningarblað!O244,Einl.kvk!$D$3:$D$1004,0),2),IF(AND(P244="Female",B244="Tvíliðaleikur"),INDEX(Tvíl.kvk!$A$3:$F$1008,MATCH(Skráningarblað!O244,Tvíl.kvk!$D$3:$D$1008,0),2),IF(AND(P244="Female",B244="Tvenndarleikur"),INDEX(Tvennd.kvk!$A$3:$F$1009,MATCH(Skráningarblað!O244,Tvennd.kvk!$D$3:$D$1009,0),2),"")))))),"2. Deild")</f>
        <v/>
      </c>
      <c r="R244" s="13" t="str">
        <f t="shared" si="22"/>
        <v/>
      </c>
      <c r="S244" s="13" t="str">
        <f>IFERROR(IF(AND(P244="Male",B244="Einliðaleikur"),INDEX(Einl.kk!$A$3:$F$1041,MATCH(Skráningarblað!O244,Einl.kk!$D$3:$D$1041,0),6),IF(AND(P244="Male",B244="Tvíliðaleikur"),INDEX(Tvíl.kk!$A$3:$F$1054,MATCH(Skráningarblað!O244,Tvíl.kk!$D$3:$D$1054,0),6),IF(AND(P244="Male",B244="Tvenndarleikur"),INDEX(Tvennd.kk!$A$3:$F$1025,MATCH(Skráningarblað!O244,Tvennd.kk!$D$3:$D$1025,0),6),IF(AND(P244="Female",B244="Einliðaleikur"),INDEX(Einl.kvk!$A$3:$F$1004,MATCH(Skráningarblað!O244,Einl.kvk!$D$3:$D$1004,0),6),IF(AND(P244="Female",B244="Tvíliðaleikur"),INDEX(Tvíl.kvk!$A$3:$F$1008,MATCH(Skráningarblað!O244,Tvíl.kvk!$D$3:$D$1008,0),6),IF(AND(P244="Female",B244="Tvenndarleikur"),INDEX(Tvennd.kvk!$A$3:$F$1009,MATCH(Skráningarblað!O244,Tvennd.kvk!$D$3:$D$1009,0),6),"")))))),0)</f>
        <v/>
      </c>
      <c r="T244" s="13" t="str">
        <f>IFERROR(INDEX(Leikmannaskrá!$A$2:$E$612,MATCH(A244,Leikmannaskrá!$A$2:$A$612,0),5),"")</f>
        <v/>
      </c>
      <c r="U244" s="29" t="str">
        <f t="shared" si="23"/>
        <v/>
      </c>
    </row>
    <row r="245" spans="1:21" x14ac:dyDescent="0.35">
      <c r="A245" s="28"/>
      <c r="B245" s="28"/>
      <c r="C245" s="28"/>
      <c r="D245" s="28"/>
      <c r="E245" s="28"/>
      <c r="F245" s="13" t="str">
        <f>IFERROR(INDEX(Leikmannaskrá!$A$2:$D$1171,MATCH(A245,Leikmannaskrá!$A$2:$A$1175,0),2),"")</f>
        <v/>
      </c>
      <c r="G245" s="13" t="str">
        <f>IFERROR(INDEX(Leikmannaskrá!$A$2:$D$1171,MATCH(A245,Leikmannaskrá!$A$2:$A$1175,0),4),"")</f>
        <v/>
      </c>
      <c r="H245" s="13" t="str">
        <f>IFERROR(INDEX(Leikmannaskrá!$A$2:$D$1171,MATCH(A245,Leikmannaskrá!$A$2:$A$1175,0),3),"")</f>
        <v/>
      </c>
      <c r="I245" s="13" t="str">
        <f>IFERROR(IF(AND(G245="Male",B245="Einliðaleikur"),INDEX(Einl.kk!$A$3:$F$1041,MATCH(Skráningarblað!F245,Einl.kk!$D$3:$D$1041,0),2),IF(AND(G245="Male",B245="Tvíliðaleikur"),INDEX(Tvíl.kk!$A$3:$F$1054,MATCH(Skráningarblað!F245,Tvíl.kk!$D$3:$D$1054,0),2),IF(AND(G245="Male",B245="Tvenndarleikur"),INDEX(Tvennd.kk!$A$3:$F$1025,MATCH(Skráningarblað!F245,Tvennd.kk!$D$3:$D$1025,0),2),IF(AND(G245="Female",B245="Einliðaleikur"),INDEX(Einl.kvk!$A$3:$F$1004,MATCH(Skráningarblað!F245,Einl.kvk!$D$3:$D$1004,0),2),IF(AND(G245="Female",B245="Tvíliðaleikur"),INDEX(Tvíl.kvk!$A$3:$F$1008,MATCH(Skráningarblað!F245,Tvíl.kvk!$D$3:$D$1008,0),2),IF(AND(G245="Female",B245="Tvenndarleikur"),INDEX(Tvennd.kvk!$A$3:$F$1009,MATCH(Skráningarblað!F245,Tvennd.kvk!$D$3:$D$1009,0),2),"")))))),"2. Deild")</f>
        <v/>
      </c>
      <c r="J245" s="13" t="str">
        <f t="shared" si="18"/>
        <v/>
      </c>
      <c r="K245" s="13" t="str">
        <f t="shared" si="19"/>
        <v/>
      </c>
      <c r="L245" s="13">
        <f t="shared" si="20"/>
        <v>0</v>
      </c>
      <c r="M245" s="13" t="str">
        <f t="shared" si="21"/>
        <v xml:space="preserve"> -  </v>
      </c>
      <c r="N245" s="13" t="str">
        <f>IFERROR(IF(AND(G245="Male",B245="Einliðaleikur"),INDEX(Einl.kk!$A$3:$F$1041,MATCH(Skráningarblað!F245,Einl.kk!$D$3:$D$1041,0),6),IF(AND(G245="Male",B245="Tvíliðaleikur"),INDEX(Tvíl.kk!$A$3:$F$1054,MATCH(Skráningarblað!F245,Tvíl.kk!$D$3:$D$1054,0),6),IF(AND(G245="Male",B245="Tvenndarleikur"),INDEX(Tvennd.kk!$A$3:$F$1025,MATCH(Skráningarblað!F245,Tvennd.kk!$D$3:$D$1025,0),6),IF(AND(G245="Female",B245="Einliðaleikur"),INDEX(Einl.kvk!$A$3:$F$1004,MATCH(Skráningarblað!F245,Einl.kvk!$D$3:$D$1004,0),6),IF(AND(G245="Female",B245="Tvíliðaleikur"),INDEX(Tvíl.kvk!$A$3:$F$1008,MATCH(Skráningarblað!F245,Tvíl.kvk!$D$3:$D$1008,0),6),IF(AND(G245="Female",B245="Tvenndarleikur"),INDEX(Tvennd.kvk!$A$3:$F$1009,MATCH(Skráningarblað!F245,Tvennd.kvk!$D$3:$D$1009,0),6),"")))))),0)</f>
        <v/>
      </c>
      <c r="O245" s="13" t="str">
        <f>IFERROR(IF(F245="","",IF(AND(NOT(B245="Einliðaleikur"),D245=""),"Partner Wanted",INDEX(Leikmannaskrá!$A$2:$D$1171,MATCH(D245,Leikmannaskrá!$A$2:$A$1175,0),2))),"")</f>
        <v/>
      </c>
      <c r="P245" s="13" t="str">
        <f>IFERROR(INDEX(Leikmannaskrá!$A$2:$D$1171,MATCH(D245,Leikmannaskrá!$A$2:$A$1175,0),4),"")</f>
        <v/>
      </c>
      <c r="Q245" s="13" t="str">
        <f>IFERROR(IF(AND(P245="Male",B245="Einliðaleikur"),INDEX(Einl.kk!$A$3:$F$1041,MATCH(Skráningarblað!O245,Einl.kk!$D$3:$D$1041,0),2),IF(AND(P245="Male",B245="Tvíliðaleikur"),INDEX(Tvíl.kk!$A$3:$F$1054,MATCH(Skráningarblað!O245,Tvíl.kk!$D$3:$D$1054,0),2),IF(AND(P245="Male",B245="Tvenndarleikur"),INDEX(Tvennd.kk!$A$3:$F$1025,MATCH(Skráningarblað!O245,Tvennd.kk!$D$3:$D$1025,0),2),IF(AND(P245="Female",B245="Einliðaleikur"),INDEX(Einl.kvk!$A$3:$F$1004,MATCH(Skráningarblað!O245,Einl.kvk!$D$3:$D$1004,0),2),IF(AND(P245="Female",B245="Tvíliðaleikur"),INDEX(Tvíl.kvk!$A$3:$F$1008,MATCH(Skráningarblað!O245,Tvíl.kvk!$D$3:$D$1008,0),2),IF(AND(P245="Female",B245="Tvenndarleikur"),INDEX(Tvennd.kvk!$A$3:$F$1009,MATCH(Skráningarblað!O245,Tvennd.kvk!$D$3:$D$1009,0),2),"")))))),"2. Deild")</f>
        <v/>
      </c>
      <c r="R245" s="13" t="str">
        <f t="shared" si="22"/>
        <v/>
      </c>
      <c r="S245" s="13" t="str">
        <f>IFERROR(IF(AND(P245="Male",B245="Einliðaleikur"),INDEX(Einl.kk!$A$3:$F$1041,MATCH(Skráningarblað!O245,Einl.kk!$D$3:$D$1041,0),6),IF(AND(P245="Male",B245="Tvíliðaleikur"),INDEX(Tvíl.kk!$A$3:$F$1054,MATCH(Skráningarblað!O245,Tvíl.kk!$D$3:$D$1054,0),6),IF(AND(P245="Male",B245="Tvenndarleikur"),INDEX(Tvennd.kk!$A$3:$F$1025,MATCH(Skráningarblað!O245,Tvennd.kk!$D$3:$D$1025,0),6),IF(AND(P245="Female",B245="Einliðaleikur"),INDEX(Einl.kvk!$A$3:$F$1004,MATCH(Skráningarblað!O245,Einl.kvk!$D$3:$D$1004,0),6),IF(AND(P245="Female",B245="Tvíliðaleikur"),INDEX(Tvíl.kvk!$A$3:$F$1008,MATCH(Skráningarblað!O245,Tvíl.kvk!$D$3:$D$1008,0),6),IF(AND(P245="Female",B245="Tvenndarleikur"),INDEX(Tvennd.kvk!$A$3:$F$1009,MATCH(Skráningarblað!O245,Tvennd.kvk!$D$3:$D$1009,0),6),"")))))),0)</f>
        <v/>
      </c>
      <c r="T245" s="13" t="str">
        <f>IFERROR(INDEX(Leikmannaskrá!$A$2:$E$612,MATCH(A245,Leikmannaskrá!$A$2:$A$612,0),5),"")</f>
        <v/>
      </c>
      <c r="U245" s="29" t="str">
        <f t="shared" si="23"/>
        <v/>
      </c>
    </row>
    <row r="246" spans="1:21" x14ac:dyDescent="0.35">
      <c r="A246" s="28"/>
      <c r="B246" s="28"/>
      <c r="C246" s="28"/>
      <c r="D246" s="28"/>
      <c r="E246" s="28"/>
      <c r="F246" s="13" t="str">
        <f>IFERROR(INDEX(Leikmannaskrá!$A$2:$D$1171,MATCH(A246,Leikmannaskrá!$A$2:$A$1175,0),2),"")</f>
        <v/>
      </c>
      <c r="G246" s="13" t="str">
        <f>IFERROR(INDEX(Leikmannaskrá!$A$2:$D$1171,MATCH(A246,Leikmannaskrá!$A$2:$A$1175,0),4),"")</f>
        <v/>
      </c>
      <c r="H246" s="13" t="str">
        <f>IFERROR(INDEX(Leikmannaskrá!$A$2:$D$1171,MATCH(A246,Leikmannaskrá!$A$2:$A$1175,0),3),"")</f>
        <v/>
      </c>
      <c r="I246" s="13" t="str">
        <f>IFERROR(IF(AND(G246="Male",B246="Einliðaleikur"),INDEX(Einl.kk!$A$3:$F$1041,MATCH(Skráningarblað!F246,Einl.kk!$D$3:$D$1041,0),2),IF(AND(G246="Male",B246="Tvíliðaleikur"),INDEX(Tvíl.kk!$A$3:$F$1054,MATCH(Skráningarblað!F246,Tvíl.kk!$D$3:$D$1054,0),2),IF(AND(G246="Male",B246="Tvenndarleikur"),INDEX(Tvennd.kk!$A$3:$F$1025,MATCH(Skráningarblað!F246,Tvennd.kk!$D$3:$D$1025,0),2),IF(AND(G246="Female",B246="Einliðaleikur"),INDEX(Einl.kvk!$A$3:$F$1004,MATCH(Skráningarblað!F246,Einl.kvk!$D$3:$D$1004,0),2),IF(AND(G246="Female",B246="Tvíliðaleikur"),INDEX(Tvíl.kvk!$A$3:$F$1008,MATCH(Skráningarblað!F246,Tvíl.kvk!$D$3:$D$1008,0),2),IF(AND(G246="Female",B246="Tvenndarleikur"),INDEX(Tvennd.kvk!$A$3:$F$1009,MATCH(Skráningarblað!F246,Tvennd.kvk!$D$3:$D$1009,0),2),"")))))),"2. Deild")</f>
        <v/>
      </c>
      <c r="J246" s="13" t="str">
        <f t="shared" si="18"/>
        <v/>
      </c>
      <c r="K246" s="13" t="str">
        <f t="shared" si="19"/>
        <v/>
      </c>
      <c r="L246" s="13">
        <f t="shared" si="20"/>
        <v>0</v>
      </c>
      <c r="M246" s="13" t="str">
        <f t="shared" si="21"/>
        <v xml:space="preserve"> -  </v>
      </c>
      <c r="N246" s="13" t="str">
        <f>IFERROR(IF(AND(G246="Male",B246="Einliðaleikur"),INDEX(Einl.kk!$A$3:$F$1041,MATCH(Skráningarblað!F246,Einl.kk!$D$3:$D$1041,0),6),IF(AND(G246="Male",B246="Tvíliðaleikur"),INDEX(Tvíl.kk!$A$3:$F$1054,MATCH(Skráningarblað!F246,Tvíl.kk!$D$3:$D$1054,0),6),IF(AND(G246="Male",B246="Tvenndarleikur"),INDEX(Tvennd.kk!$A$3:$F$1025,MATCH(Skráningarblað!F246,Tvennd.kk!$D$3:$D$1025,0),6),IF(AND(G246="Female",B246="Einliðaleikur"),INDEX(Einl.kvk!$A$3:$F$1004,MATCH(Skráningarblað!F246,Einl.kvk!$D$3:$D$1004,0),6),IF(AND(G246="Female",B246="Tvíliðaleikur"),INDEX(Tvíl.kvk!$A$3:$F$1008,MATCH(Skráningarblað!F246,Tvíl.kvk!$D$3:$D$1008,0),6),IF(AND(G246="Female",B246="Tvenndarleikur"),INDEX(Tvennd.kvk!$A$3:$F$1009,MATCH(Skráningarblað!F246,Tvennd.kvk!$D$3:$D$1009,0),6),"")))))),0)</f>
        <v/>
      </c>
      <c r="O246" s="13" t="str">
        <f>IFERROR(IF(F246="","",IF(AND(NOT(B246="Einliðaleikur"),D246=""),"Partner Wanted",INDEX(Leikmannaskrá!$A$2:$D$1171,MATCH(D246,Leikmannaskrá!$A$2:$A$1175,0),2))),"")</f>
        <v/>
      </c>
      <c r="P246" s="13" t="str">
        <f>IFERROR(INDEX(Leikmannaskrá!$A$2:$D$1171,MATCH(D246,Leikmannaskrá!$A$2:$A$1175,0),4),"")</f>
        <v/>
      </c>
      <c r="Q246" s="13" t="str">
        <f>IFERROR(IF(AND(P246="Male",B246="Einliðaleikur"),INDEX(Einl.kk!$A$3:$F$1041,MATCH(Skráningarblað!O246,Einl.kk!$D$3:$D$1041,0),2),IF(AND(P246="Male",B246="Tvíliðaleikur"),INDEX(Tvíl.kk!$A$3:$F$1054,MATCH(Skráningarblað!O246,Tvíl.kk!$D$3:$D$1054,0),2),IF(AND(P246="Male",B246="Tvenndarleikur"),INDEX(Tvennd.kk!$A$3:$F$1025,MATCH(Skráningarblað!O246,Tvennd.kk!$D$3:$D$1025,0),2),IF(AND(P246="Female",B246="Einliðaleikur"),INDEX(Einl.kvk!$A$3:$F$1004,MATCH(Skráningarblað!O246,Einl.kvk!$D$3:$D$1004,0),2),IF(AND(P246="Female",B246="Tvíliðaleikur"),INDEX(Tvíl.kvk!$A$3:$F$1008,MATCH(Skráningarblað!O246,Tvíl.kvk!$D$3:$D$1008,0),2),IF(AND(P246="Female",B246="Tvenndarleikur"),INDEX(Tvennd.kvk!$A$3:$F$1009,MATCH(Skráningarblað!O246,Tvennd.kvk!$D$3:$D$1009,0),2),"")))))),"2. Deild")</f>
        <v/>
      </c>
      <c r="R246" s="13" t="str">
        <f t="shared" si="22"/>
        <v/>
      </c>
      <c r="S246" s="13" t="str">
        <f>IFERROR(IF(AND(P246="Male",B246="Einliðaleikur"),INDEX(Einl.kk!$A$3:$F$1041,MATCH(Skráningarblað!O246,Einl.kk!$D$3:$D$1041,0),6),IF(AND(P246="Male",B246="Tvíliðaleikur"),INDEX(Tvíl.kk!$A$3:$F$1054,MATCH(Skráningarblað!O246,Tvíl.kk!$D$3:$D$1054,0),6),IF(AND(P246="Male",B246="Tvenndarleikur"),INDEX(Tvennd.kk!$A$3:$F$1025,MATCH(Skráningarblað!O246,Tvennd.kk!$D$3:$D$1025,0),6),IF(AND(P246="Female",B246="Einliðaleikur"),INDEX(Einl.kvk!$A$3:$F$1004,MATCH(Skráningarblað!O246,Einl.kvk!$D$3:$D$1004,0),6),IF(AND(P246="Female",B246="Tvíliðaleikur"),INDEX(Tvíl.kvk!$A$3:$F$1008,MATCH(Skráningarblað!O246,Tvíl.kvk!$D$3:$D$1008,0),6),IF(AND(P246="Female",B246="Tvenndarleikur"),INDEX(Tvennd.kvk!$A$3:$F$1009,MATCH(Skráningarblað!O246,Tvennd.kvk!$D$3:$D$1009,0),6),"")))))),0)</f>
        <v/>
      </c>
      <c r="T246" s="13" t="str">
        <f>IFERROR(INDEX(Leikmannaskrá!$A$2:$E$612,MATCH(A246,Leikmannaskrá!$A$2:$A$612,0),5),"")</f>
        <v/>
      </c>
      <c r="U246" s="29" t="str">
        <f t="shared" si="23"/>
        <v/>
      </c>
    </row>
    <row r="247" spans="1:21" x14ac:dyDescent="0.35">
      <c r="A247" s="28"/>
      <c r="B247" s="28"/>
      <c r="C247" s="28"/>
      <c r="D247" s="28"/>
      <c r="E247" s="28"/>
      <c r="F247" s="13" t="str">
        <f>IFERROR(INDEX(Leikmannaskrá!$A$2:$D$1171,MATCH(A247,Leikmannaskrá!$A$2:$A$1175,0),2),"")</f>
        <v/>
      </c>
      <c r="G247" s="13" t="str">
        <f>IFERROR(INDEX(Leikmannaskrá!$A$2:$D$1171,MATCH(A247,Leikmannaskrá!$A$2:$A$1175,0),4),"")</f>
        <v/>
      </c>
      <c r="H247" s="13" t="str">
        <f>IFERROR(INDEX(Leikmannaskrá!$A$2:$D$1171,MATCH(A247,Leikmannaskrá!$A$2:$A$1175,0),3),"")</f>
        <v/>
      </c>
      <c r="I247" s="13" t="str">
        <f>IFERROR(IF(AND(G247="Male",B247="Einliðaleikur"),INDEX(Einl.kk!$A$3:$F$1041,MATCH(Skráningarblað!F247,Einl.kk!$D$3:$D$1041,0),2),IF(AND(G247="Male",B247="Tvíliðaleikur"),INDEX(Tvíl.kk!$A$3:$F$1054,MATCH(Skráningarblað!F247,Tvíl.kk!$D$3:$D$1054,0),2),IF(AND(G247="Male",B247="Tvenndarleikur"),INDEX(Tvennd.kk!$A$3:$F$1025,MATCH(Skráningarblað!F247,Tvennd.kk!$D$3:$D$1025,0),2),IF(AND(G247="Female",B247="Einliðaleikur"),INDEX(Einl.kvk!$A$3:$F$1004,MATCH(Skráningarblað!F247,Einl.kvk!$D$3:$D$1004,0),2),IF(AND(G247="Female",B247="Tvíliðaleikur"),INDEX(Tvíl.kvk!$A$3:$F$1008,MATCH(Skráningarblað!F247,Tvíl.kvk!$D$3:$D$1008,0),2),IF(AND(G247="Female",B247="Tvenndarleikur"),INDEX(Tvennd.kvk!$A$3:$F$1009,MATCH(Skráningarblað!F247,Tvennd.kvk!$D$3:$D$1009,0),2),"")))))),"2. Deild")</f>
        <v/>
      </c>
      <c r="J247" s="13" t="str">
        <f t="shared" si="18"/>
        <v/>
      </c>
      <c r="K247" s="13" t="str">
        <f t="shared" si="19"/>
        <v/>
      </c>
      <c r="L247" s="13">
        <f t="shared" si="20"/>
        <v>0</v>
      </c>
      <c r="M247" s="13" t="str">
        <f t="shared" si="21"/>
        <v xml:space="preserve"> -  </v>
      </c>
      <c r="N247" s="13" t="str">
        <f>IFERROR(IF(AND(G247="Male",B247="Einliðaleikur"),INDEX(Einl.kk!$A$3:$F$1041,MATCH(Skráningarblað!F247,Einl.kk!$D$3:$D$1041,0),6),IF(AND(G247="Male",B247="Tvíliðaleikur"),INDEX(Tvíl.kk!$A$3:$F$1054,MATCH(Skráningarblað!F247,Tvíl.kk!$D$3:$D$1054,0),6),IF(AND(G247="Male",B247="Tvenndarleikur"),INDEX(Tvennd.kk!$A$3:$F$1025,MATCH(Skráningarblað!F247,Tvennd.kk!$D$3:$D$1025,0),6),IF(AND(G247="Female",B247="Einliðaleikur"),INDEX(Einl.kvk!$A$3:$F$1004,MATCH(Skráningarblað!F247,Einl.kvk!$D$3:$D$1004,0),6),IF(AND(G247="Female",B247="Tvíliðaleikur"),INDEX(Tvíl.kvk!$A$3:$F$1008,MATCH(Skráningarblað!F247,Tvíl.kvk!$D$3:$D$1008,0),6),IF(AND(G247="Female",B247="Tvenndarleikur"),INDEX(Tvennd.kvk!$A$3:$F$1009,MATCH(Skráningarblað!F247,Tvennd.kvk!$D$3:$D$1009,0),6),"")))))),0)</f>
        <v/>
      </c>
      <c r="O247" s="13" t="str">
        <f>IFERROR(IF(F247="","",IF(AND(NOT(B247="Einliðaleikur"),D247=""),"Partner Wanted",INDEX(Leikmannaskrá!$A$2:$D$1171,MATCH(D247,Leikmannaskrá!$A$2:$A$1175,0),2))),"")</f>
        <v/>
      </c>
      <c r="P247" s="13" t="str">
        <f>IFERROR(INDEX(Leikmannaskrá!$A$2:$D$1171,MATCH(D247,Leikmannaskrá!$A$2:$A$1175,0),4),"")</f>
        <v/>
      </c>
      <c r="Q247" s="13" t="str">
        <f>IFERROR(IF(AND(P247="Male",B247="Einliðaleikur"),INDEX(Einl.kk!$A$3:$F$1041,MATCH(Skráningarblað!O247,Einl.kk!$D$3:$D$1041,0),2),IF(AND(P247="Male",B247="Tvíliðaleikur"),INDEX(Tvíl.kk!$A$3:$F$1054,MATCH(Skráningarblað!O247,Tvíl.kk!$D$3:$D$1054,0),2),IF(AND(P247="Male",B247="Tvenndarleikur"),INDEX(Tvennd.kk!$A$3:$F$1025,MATCH(Skráningarblað!O247,Tvennd.kk!$D$3:$D$1025,0),2),IF(AND(P247="Female",B247="Einliðaleikur"),INDEX(Einl.kvk!$A$3:$F$1004,MATCH(Skráningarblað!O247,Einl.kvk!$D$3:$D$1004,0),2),IF(AND(P247="Female",B247="Tvíliðaleikur"),INDEX(Tvíl.kvk!$A$3:$F$1008,MATCH(Skráningarblað!O247,Tvíl.kvk!$D$3:$D$1008,0),2),IF(AND(P247="Female",B247="Tvenndarleikur"),INDEX(Tvennd.kvk!$A$3:$F$1009,MATCH(Skráningarblað!O247,Tvennd.kvk!$D$3:$D$1009,0),2),"")))))),"2. Deild")</f>
        <v/>
      </c>
      <c r="R247" s="13" t="str">
        <f t="shared" si="22"/>
        <v/>
      </c>
      <c r="S247" s="13" t="str">
        <f>IFERROR(IF(AND(P247="Male",B247="Einliðaleikur"),INDEX(Einl.kk!$A$3:$F$1041,MATCH(Skráningarblað!O247,Einl.kk!$D$3:$D$1041,0),6),IF(AND(P247="Male",B247="Tvíliðaleikur"),INDEX(Tvíl.kk!$A$3:$F$1054,MATCH(Skráningarblað!O247,Tvíl.kk!$D$3:$D$1054,0),6),IF(AND(P247="Male",B247="Tvenndarleikur"),INDEX(Tvennd.kk!$A$3:$F$1025,MATCH(Skráningarblað!O247,Tvennd.kk!$D$3:$D$1025,0),6),IF(AND(P247="Female",B247="Einliðaleikur"),INDEX(Einl.kvk!$A$3:$F$1004,MATCH(Skráningarblað!O247,Einl.kvk!$D$3:$D$1004,0),6),IF(AND(P247="Female",B247="Tvíliðaleikur"),INDEX(Tvíl.kvk!$A$3:$F$1008,MATCH(Skráningarblað!O247,Tvíl.kvk!$D$3:$D$1008,0),6),IF(AND(P247="Female",B247="Tvenndarleikur"),INDEX(Tvennd.kvk!$A$3:$F$1009,MATCH(Skráningarblað!O247,Tvennd.kvk!$D$3:$D$1009,0),6),"")))))),0)</f>
        <v/>
      </c>
      <c r="T247" s="13" t="str">
        <f>IFERROR(INDEX(Leikmannaskrá!$A$2:$E$612,MATCH(A247,Leikmannaskrá!$A$2:$A$612,0),5),"")</f>
        <v/>
      </c>
      <c r="U247" s="29" t="str">
        <f t="shared" si="23"/>
        <v/>
      </c>
    </row>
    <row r="248" spans="1:21" x14ac:dyDescent="0.35">
      <c r="A248" s="28"/>
      <c r="B248" s="28"/>
      <c r="C248" s="28"/>
      <c r="D248" s="28"/>
      <c r="E248" s="28"/>
      <c r="F248" s="13" t="str">
        <f>IFERROR(INDEX(Leikmannaskrá!$A$2:$D$1171,MATCH(A248,Leikmannaskrá!$A$2:$A$1175,0),2),"")</f>
        <v/>
      </c>
      <c r="G248" s="13" t="str">
        <f>IFERROR(INDEX(Leikmannaskrá!$A$2:$D$1171,MATCH(A248,Leikmannaskrá!$A$2:$A$1175,0),4),"")</f>
        <v/>
      </c>
      <c r="H248" s="13" t="str">
        <f>IFERROR(INDEX(Leikmannaskrá!$A$2:$D$1171,MATCH(A248,Leikmannaskrá!$A$2:$A$1175,0),3),"")</f>
        <v/>
      </c>
      <c r="I248" s="13" t="str">
        <f>IFERROR(IF(AND(G248="Male",B248="Einliðaleikur"),INDEX(Einl.kk!$A$3:$F$1041,MATCH(Skráningarblað!F248,Einl.kk!$D$3:$D$1041,0),2),IF(AND(G248="Male",B248="Tvíliðaleikur"),INDEX(Tvíl.kk!$A$3:$F$1054,MATCH(Skráningarblað!F248,Tvíl.kk!$D$3:$D$1054,0),2),IF(AND(G248="Male",B248="Tvenndarleikur"),INDEX(Tvennd.kk!$A$3:$F$1025,MATCH(Skráningarblað!F248,Tvennd.kk!$D$3:$D$1025,0),2),IF(AND(G248="Female",B248="Einliðaleikur"),INDEX(Einl.kvk!$A$3:$F$1004,MATCH(Skráningarblað!F248,Einl.kvk!$D$3:$D$1004,0),2),IF(AND(G248="Female",B248="Tvíliðaleikur"),INDEX(Tvíl.kvk!$A$3:$F$1008,MATCH(Skráningarblað!F248,Tvíl.kvk!$D$3:$D$1008,0),2),IF(AND(G248="Female",B248="Tvenndarleikur"),INDEX(Tvennd.kvk!$A$3:$F$1009,MATCH(Skráningarblað!F248,Tvennd.kvk!$D$3:$D$1009,0),2),"")))))),"2. Deild")</f>
        <v/>
      </c>
      <c r="J248" s="13" t="str">
        <f t="shared" si="18"/>
        <v/>
      </c>
      <c r="K248" s="13" t="str">
        <f t="shared" si="19"/>
        <v/>
      </c>
      <c r="L248" s="13">
        <f t="shared" si="20"/>
        <v>0</v>
      </c>
      <c r="M248" s="13" t="str">
        <f t="shared" si="21"/>
        <v xml:space="preserve"> -  </v>
      </c>
      <c r="N248" s="13" t="str">
        <f>IFERROR(IF(AND(G248="Male",B248="Einliðaleikur"),INDEX(Einl.kk!$A$3:$F$1041,MATCH(Skráningarblað!F248,Einl.kk!$D$3:$D$1041,0),6),IF(AND(G248="Male",B248="Tvíliðaleikur"),INDEX(Tvíl.kk!$A$3:$F$1054,MATCH(Skráningarblað!F248,Tvíl.kk!$D$3:$D$1054,0),6),IF(AND(G248="Male",B248="Tvenndarleikur"),INDEX(Tvennd.kk!$A$3:$F$1025,MATCH(Skráningarblað!F248,Tvennd.kk!$D$3:$D$1025,0),6),IF(AND(G248="Female",B248="Einliðaleikur"),INDEX(Einl.kvk!$A$3:$F$1004,MATCH(Skráningarblað!F248,Einl.kvk!$D$3:$D$1004,0),6),IF(AND(G248="Female",B248="Tvíliðaleikur"),INDEX(Tvíl.kvk!$A$3:$F$1008,MATCH(Skráningarblað!F248,Tvíl.kvk!$D$3:$D$1008,0),6),IF(AND(G248="Female",B248="Tvenndarleikur"),INDEX(Tvennd.kvk!$A$3:$F$1009,MATCH(Skráningarblað!F248,Tvennd.kvk!$D$3:$D$1009,0),6),"")))))),0)</f>
        <v/>
      </c>
      <c r="O248" s="13" t="str">
        <f>IFERROR(IF(F248="","",IF(AND(NOT(B248="Einliðaleikur"),D248=""),"Partner Wanted",INDEX(Leikmannaskrá!$A$2:$D$1171,MATCH(D248,Leikmannaskrá!$A$2:$A$1175,0),2))),"")</f>
        <v/>
      </c>
      <c r="P248" s="13" t="str">
        <f>IFERROR(INDEX(Leikmannaskrá!$A$2:$D$1171,MATCH(D248,Leikmannaskrá!$A$2:$A$1175,0),4),"")</f>
        <v/>
      </c>
      <c r="Q248" s="13" t="str">
        <f>IFERROR(IF(AND(P248="Male",B248="Einliðaleikur"),INDEX(Einl.kk!$A$3:$F$1041,MATCH(Skráningarblað!O248,Einl.kk!$D$3:$D$1041,0),2),IF(AND(P248="Male",B248="Tvíliðaleikur"),INDEX(Tvíl.kk!$A$3:$F$1054,MATCH(Skráningarblað!O248,Tvíl.kk!$D$3:$D$1054,0),2),IF(AND(P248="Male",B248="Tvenndarleikur"),INDEX(Tvennd.kk!$A$3:$F$1025,MATCH(Skráningarblað!O248,Tvennd.kk!$D$3:$D$1025,0),2),IF(AND(P248="Female",B248="Einliðaleikur"),INDEX(Einl.kvk!$A$3:$F$1004,MATCH(Skráningarblað!O248,Einl.kvk!$D$3:$D$1004,0),2),IF(AND(P248="Female",B248="Tvíliðaleikur"),INDEX(Tvíl.kvk!$A$3:$F$1008,MATCH(Skráningarblað!O248,Tvíl.kvk!$D$3:$D$1008,0),2),IF(AND(P248="Female",B248="Tvenndarleikur"),INDEX(Tvennd.kvk!$A$3:$F$1009,MATCH(Skráningarblað!O248,Tvennd.kvk!$D$3:$D$1009,0),2),"")))))),"2. Deild")</f>
        <v/>
      </c>
      <c r="R248" s="13" t="str">
        <f t="shared" si="22"/>
        <v/>
      </c>
      <c r="S248" s="13" t="str">
        <f>IFERROR(IF(AND(P248="Male",B248="Einliðaleikur"),INDEX(Einl.kk!$A$3:$F$1041,MATCH(Skráningarblað!O248,Einl.kk!$D$3:$D$1041,0),6),IF(AND(P248="Male",B248="Tvíliðaleikur"),INDEX(Tvíl.kk!$A$3:$F$1054,MATCH(Skráningarblað!O248,Tvíl.kk!$D$3:$D$1054,0),6),IF(AND(P248="Male",B248="Tvenndarleikur"),INDEX(Tvennd.kk!$A$3:$F$1025,MATCH(Skráningarblað!O248,Tvennd.kk!$D$3:$D$1025,0),6),IF(AND(P248="Female",B248="Einliðaleikur"),INDEX(Einl.kvk!$A$3:$F$1004,MATCH(Skráningarblað!O248,Einl.kvk!$D$3:$D$1004,0),6),IF(AND(P248="Female",B248="Tvíliðaleikur"),INDEX(Tvíl.kvk!$A$3:$F$1008,MATCH(Skráningarblað!O248,Tvíl.kvk!$D$3:$D$1008,0),6),IF(AND(P248="Female",B248="Tvenndarleikur"),INDEX(Tvennd.kvk!$A$3:$F$1009,MATCH(Skráningarblað!O248,Tvennd.kvk!$D$3:$D$1009,0),6),"")))))),0)</f>
        <v/>
      </c>
      <c r="T248" s="13" t="str">
        <f>IFERROR(INDEX(Leikmannaskrá!$A$2:$E$612,MATCH(A248,Leikmannaskrá!$A$2:$A$612,0),5),"")</f>
        <v/>
      </c>
      <c r="U248" s="29" t="str">
        <f t="shared" si="23"/>
        <v/>
      </c>
    </row>
    <row r="249" spans="1:21" x14ac:dyDescent="0.35">
      <c r="A249" s="28"/>
      <c r="B249" s="28"/>
      <c r="C249" s="28"/>
      <c r="D249" s="28"/>
      <c r="E249" s="28"/>
      <c r="F249" s="13" t="str">
        <f>IFERROR(INDEX(Leikmannaskrá!$A$2:$D$1171,MATCH(A249,Leikmannaskrá!$A$2:$A$1175,0),2),"")</f>
        <v/>
      </c>
      <c r="G249" s="13" t="str">
        <f>IFERROR(INDEX(Leikmannaskrá!$A$2:$D$1171,MATCH(A249,Leikmannaskrá!$A$2:$A$1175,0),4),"")</f>
        <v/>
      </c>
      <c r="H249" s="13" t="str">
        <f>IFERROR(INDEX(Leikmannaskrá!$A$2:$D$1171,MATCH(A249,Leikmannaskrá!$A$2:$A$1175,0),3),"")</f>
        <v/>
      </c>
      <c r="I249" s="13" t="str">
        <f>IFERROR(IF(AND(G249="Male",B249="Einliðaleikur"),INDEX(Einl.kk!$A$3:$F$1041,MATCH(Skráningarblað!F249,Einl.kk!$D$3:$D$1041,0),2),IF(AND(G249="Male",B249="Tvíliðaleikur"),INDEX(Tvíl.kk!$A$3:$F$1054,MATCH(Skráningarblað!F249,Tvíl.kk!$D$3:$D$1054,0),2),IF(AND(G249="Male",B249="Tvenndarleikur"),INDEX(Tvennd.kk!$A$3:$F$1025,MATCH(Skráningarblað!F249,Tvennd.kk!$D$3:$D$1025,0),2),IF(AND(G249="Female",B249="Einliðaleikur"),INDEX(Einl.kvk!$A$3:$F$1004,MATCH(Skráningarblað!F249,Einl.kvk!$D$3:$D$1004,0),2),IF(AND(G249="Female",B249="Tvíliðaleikur"),INDEX(Tvíl.kvk!$A$3:$F$1008,MATCH(Skráningarblað!F249,Tvíl.kvk!$D$3:$D$1008,0),2),IF(AND(G249="Female",B249="Tvenndarleikur"),INDEX(Tvennd.kvk!$A$3:$F$1009,MATCH(Skráningarblað!F249,Tvennd.kvk!$D$3:$D$1009,0),2),"")))))),"2. Deild")</f>
        <v/>
      </c>
      <c r="J249" s="13" t="str">
        <f t="shared" si="18"/>
        <v/>
      </c>
      <c r="K249" s="13" t="str">
        <f t="shared" si="19"/>
        <v/>
      </c>
      <c r="L249" s="13">
        <f t="shared" si="20"/>
        <v>0</v>
      </c>
      <c r="M249" s="13" t="str">
        <f t="shared" si="21"/>
        <v xml:space="preserve"> -  </v>
      </c>
      <c r="N249" s="13" t="str">
        <f>IFERROR(IF(AND(G249="Male",B249="Einliðaleikur"),INDEX(Einl.kk!$A$3:$F$1041,MATCH(Skráningarblað!F249,Einl.kk!$D$3:$D$1041,0),6),IF(AND(G249="Male",B249="Tvíliðaleikur"),INDEX(Tvíl.kk!$A$3:$F$1054,MATCH(Skráningarblað!F249,Tvíl.kk!$D$3:$D$1054,0),6),IF(AND(G249="Male",B249="Tvenndarleikur"),INDEX(Tvennd.kk!$A$3:$F$1025,MATCH(Skráningarblað!F249,Tvennd.kk!$D$3:$D$1025,0),6),IF(AND(G249="Female",B249="Einliðaleikur"),INDEX(Einl.kvk!$A$3:$F$1004,MATCH(Skráningarblað!F249,Einl.kvk!$D$3:$D$1004,0),6),IF(AND(G249="Female",B249="Tvíliðaleikur"),INDEX(Tvíl.kvk!$A$3:$F$1008,MATCH(Skráningarblað!F249,Tvíl.kvk!$D$3:$D$1008,0),6),IF(AND(G249="Female",B249="Tvenndarleikur"),INDEX(Tvennd.kvk!$A$3:$F$1009,MATCH(Skráningarblað!F249,Tvennd.kvk!$D$3:$D$1009,0),6),"")))))),0)</f>
        <v/>
      </c>
      <c r="O249" s="13" t="str">
        <f>IFERROR(IF(F249="","",IF(AND(NOT(B249="Einliðaleikur"),D249=""),"Partner Wanted",INDEX(Leikmannaskrá!$A$2:$D$1171,MATCH(D249,Leikmannaskrá!$A$2:$A$1175,0),2))),"")</f>
        <v/>
      </c>
      <c r="P249" s="13" t="str">
        <f>IFERROR(INDEX(Leikmannaskrá!$A$2:$D$1171,MATCH(D249,Leikmannaskrá!$A$2:$A$1175,0),4),"")</f>
        <v/>
      </c>
      <c r="Q249" s="13" t="str">
        <f>IFERROR(IF(AND(P249="Male",B249="Einliðaleikur"),INDEX(Einl.kk!$A$3:$F$1041,MATCH(Skráningarblað!O249,Einl.kk!$D$3:$D$1041,0),2),IF(AND(P249="Male",B249="Tvíliðaleikur"),INDEX(Tvíl.kk!$A$3:$F$1054,MATCH(Skráningarblað!O249,Tvíl.kk!$D$3:$D$1054,0),2),IF(AND(P249="Male",B249="Tvenndarleikur"),INDEX(Tvennd.kk!$A$3:$F$1025,MATCH(Skráningarblað!O249,Tvennd.kk!$D$3:$D$1025,0),2),IF(AND(P249="Female",B249="Einliðaleikur"),INDEX(Einl.kvk!$A$3:$F$1004,MATCH(Skráningarblað!O249,Einl.kvk!$D$3:$D$1004,0),2),IF(AND(P249="Female",B249="Tvíliðaleikur"),INDEX(Tvíl.kvk!$A$3:$F$1008,MATCH(Skráningarblað!O249,Tvíl.kvk!$D$3:$D$1008,0),2),IF(AND(P249="Female",B249="Tvenndarleikur"),INDEX(Tvennd.kvk!$A$3:$F$1009,MATCH(Skráningarblað!O249,Tvennd.kvk!$D$3:$D$1009,0),2),"")))))),"2. Deild")</f>
        <v/>
      </c>
      <c r="R249" s="13" t="str">
        <f t="shared" si="22"/>
        <v/>
      </c>
      <c r="S249" s="13" t="str">
        <f>IFERROR(IF(AND(P249="Male",B249="Einliðaleikur"),INDEX(Einl.kk!$A$3:$F$1041,MATCH(Skráningarblað!O249,Einl.kk!$D$3:$D$1041,0),6),IF(AND(P249="Male",B249="Tvíliðaleikur"),INDEX(Tvíl.kk!$A$3:$F$1054,MATCH(Skráningarblað!O249,Tvíl.kk!$D$3:$D$1054,0),6),IF(AND(P249="Male",B249="Tvenndarleikur"),INDEX(Tvennd.kk!$A$3:$F$1025,MATCH(Skráningarblað!O249,Tvennd.kk!$D$3:$D$1025,0),6),IF(AND(P249="Female",B249="Einliðaleikur"),INDEX(Einl.kvk!$A$3:$F$1004,MATCH(Skráningarblað!O249,Einl.kvk!$D$3:$D$1004,0),6),IF(AND(P249="Female",B249="Tvíliðaleikur"),INDEX(Tvíl.kvk!$A$3:$F$1008,MATCH(Skráningarblað!O249,Tvíl.kvk!$D$3:$D$1008,0),6),IF(AND(P249="Female",B249="Tvenndarleikur"),INDEX(Tvennd.kvk!$A$3:$F$1009,MATCH(Skráningarblað!O249,Tvennd.kvk!$D$3:$D$1009,0),6),"")))))),0)</f>
        <v/>
      </c>
      <c r="T249" s="13" t="str">
        <f>IFERROR(INDEX(Leikmannaskrá!$A$2:$E$612,MATCH(A249,Leikmannaskrá!$A$2:$A$612,0),5),"")</f>
        <v/>
      </c>
      <c r="U249" s="29" t="str">
        <f t="shared" si="23"/>
        <v/>
      </c>
    </row>
    <row r="250" spans="1:21" x14ac:dyDescent="0.35">
      <c r="A250" s="28"/>
      <c r="B250" s="28"/>
      <c r="C250" s="28"/>
      <c r="D250" s="28"/>
      <c r="E250" s="28"/>
      <c r="F250" s="13" t="str">
        <f>IFERROR(INDEX(Leikmannaskrá!$A$2:$D$1171,MATCH(A250,Leikmannaskrá!$A$2:$A$1175,0),2),"")</f>
        <v/>
      </c>
      <c r="G250" s="13" t="str">
        <f>IFERROR(INDEX(Leikmannaskrá!$A$2:$D$1171,MATCH(A250,Leikmannaskrá!$A$2:$A$1175,0),4),"")</f>
        <v/>
      </c>
      <c r="H250" s="13" t="str">
        <f>IFERROR(INDEX(Leikmannaskrá!$A$2:$D$1171,MATCH(A250,Leikmannaskrá!$A$2:$A$1175,0),3),"")</f>
        <v/>
      </c>
      <c r="I250" s="13" t="str">
        <f>IFERROR(IF(AND(G250="Male",B250="Einliðaleikur"),INDEX(Einl.kk!$A$3:$F$1041,MATCH(Skráningarblað!F250,Einl.kk!$D$3:$D$1041,0),2),IF(AND(G250="Male",B250="Tvíliðaleikur"),INDEX(Tvíl.kk!$A$3:$F$1054,MATCH(Skráningarblað!F250,Tvíl.kk!$D$3:$D$1054,0),2),IF(AND(G250="Male",B250="Tvenndarleikur"),INDEX(Tvennd.kk!$A$3:$F$1025,MATCH(Skráningarblað!F250,Tvennd.kk!$D$3:$D$1025,0),2),IF(AND(G250="Female",B250="Einliðaleikur"),INDEX(Einl.kvk!$A$3:$F$1004,MATCH(Skráningarblað!F250,Einl.kvk!$D$3:$D$1004,0),2),IF(AND(G250="Female",B250="Tvíliðaleikur"),INDEX(Tvíl.kvk!$A$3:$F$1008,MATCH(Skráningarblað!F250,Tvíl.kvk!$D$3:$D$1008,0),2),IF(AND(G250="Female",B250="Tvenndarleikur"),INDEX(Tvennd.kvk!$A$3:$F$1009,MATCH(Skráningarblað!F250,Tvennd.kvk!$D$3:$D$1009,0),2),"")))))),"2. Deild")</f>
        <v/>
      </c>
      <c r="J250" s="13" t="str">
        <f t="shared" si="18"/>
        <v/>
      </c>
      <c r="K250" s="13" t="str">
        <f t="shared" si="19"/>
        <v/>
      </c>
      <c r="L250" s="13">
        <f t="shared" si="20"/>
        <v>0</v>
      </c>
      <c r="M250" s="13" t="str">
        <f t="shared" si="21"/>
        <v xml:space="preserve"> -  </v>
      </c>
      <c r="N250" s="13" t="str">
        <f>IFERROR(IF(AND(G250="Male",B250="Einliðaleikur"),INDEX(Einl.kk!$A$3:$F$1041,MATCH(Skráningarblað!F250,Einl.kk!$D$3:$D$1041,0),6),IF(AND(G250="Male",B250="Tvíliðaleikur"),INDEX(Tvíl.kk!$A$3:$F$1054,MATCH(Skráningarblað!F250,Tvíl.kk!$D$3:$D$1054,0),6),IF(AND(G250="Male",B250="Tvenndarleikur"),INDEX(Tvennd.kk!$A$3:$F$1025,MATCH(Skráningarblað!F250,Tvennd.kk!$D$3:$D$1025,0),6),IF(AND(G250="Female",B250="Einliðaleikur"),INDEX(Einl.kvk!$A$3:$F$1004,MATCH(Skráningarblað!F250,Einl.kvk!$D$3:$D$1004,0),6),IF(AND(G250="Female",B250="Tvíliðaleikur"),INDEX(Tvíl.kvk!$A$3:$F$1008,MATCH(Skráningarblað!F250,Tvíl.kvk!$D$3:$D$1008,0),6),IF(AND(G250="Female",B250="Tvenndarleikur"),INDEX(Tvennd.kvk!$A$3:$F$1009,MATCH(Skráningarblað!F250,Tvennd.kvk!$D$3:$D$1009,0),6),"")))))),0)</f>
        <v/>
      </c>
      <c r="O250" s="13" t="str">
        <f>IFERROR(IF(F250="","",IF(AND(NOT(B250="Einliðaleikur"),D250=""),"Partner Wanted",INDEX(Leikmannaskrá!$A$2:$D$1171,MATCH(D250,Leikmannaskrá!$A$2:$A$1175,0),2))),"")</f>
        <v/>
      </c>
      <c r="P250" s="13" t="str">
        <f>IFERROR(INDEX(Leikmannaskrá!$A$2:$D$1171,MATCH(D250,Leikmannaskrá!$A$2:$A$1175,0),4),"")</f>
        <v/>
      </c>
      <c r="Q250" s="13" t="str">
        <f>IFERROR(IF(AND(P250="Male",B250="Einliðaleikur"),INDEX(Einl.kk!$A$3:$F$1041,MATCH(Skráningarblað!O250,Einl.kk!$D$3:$D$1041,0),2),IF(AND(P250="Male",B250="Tvíliðaleikur"),INDEX(Tvíl.kk!$A$3:$F$1054,MATCH(Skráningarblað!O250,Tvíl.kk!$D$3:$D$1054,0),2),IF(AND(P250="Male",B250="Tvenndarleikur"),INDEX(Tvennd.kk!$A$3:$F$1025,MATCH(Skráningarblað!O250,Tvennd.kk!$D$3:$D$1025,0),2),IF(AND(P250="Female",B250="Einliðaleikur"),INDEX(Einl.kvk!$A$3:$F$1004,MATCH(Skráningarblað!O250,Einl.kvk!$D$3:$D$1004,0),2),IF(AND(P250="Female",B250="Tvíliðaleikur"),INDEX(Tvíl.kvk!$A$3:$F$1008,MATCH(Skráningarblað!O250,Tvíl.kvk!$D$3:$D$1008,0),2),IF(AND(P250="Female",B250="Tvenndarleikur"),INDEX(Tvennd.kvk!$A$3:$F$1009,MATCH(Skráningarblað!O250,Tvennd.kvk!$D$3:$D$1009,0),2),"")))))),"2. Deild")</f>
        <v/>
      </c>
      <c r="R250" s="13" t="str">
        <f t="shared" si="22"/>
        <v/>
      </c>
      <c r="S250" s="13" t="str">
        <f>IFERROR(IF(AND(P250="Male",B250="Einliðaleikur"),INDEX(Einl.kk!$A$3:$F$1041,MATCH(Skráningarblað!O250,Einl.kk!$D$3:$D$1041,0),6),IF(AND(P250="Male",B250="Tvíliðaleikur"),INDEX(Tvíl.kk!$A$3:$F$1054,MATCH(Skráningarblað!O250,Tvíl.kk!$D$3:$D$1054,0),6),IF(AND(P250="Male",B250="Tvenndarleikur"),INDEX(Tvennd.kk!$A$3:$F$1025,MATCH(Skráningarblað!O250,Tvennd.kk!$D$3:$D$1025,0),6),IF(AND(P250="Female",B250="Einliðaleikur"),INDEX(Einl.kvk!$A$3:$F$1004,MATCH(Skráningarblað!O250,Einl.kvk!$D$3:$D$1004,0),6),IF(AND(P250="Female",B250="Tvíliðaleikur"),INDEX(Tvíl.kvk!$A$3:$F$1008,MATCH(Skráningarblað!O250,Tvíl.kvk!$D$3:$D$1008,0),6),IF(AND(P250="Female",B250="Tvenndarleikur"),INDEX(Tvennd.kvk!$A$3:$F$1009,MATCH(Skráningarblað!O250,Tvennd.kvk!$D$3:$D$1009,0),6),"")))))),0)</f>
        <v/>
      </c>
      <c r="T250" s="13" t="str">
        <f>IFERROR(INDEX(Leikmannaskrá!$A$2:$E$612,MATCH(A250,Leikmannaskrá!$A$2:$A$612,0),5),"")</f>
        <v/>
      </c>
      <c r="U250" s="29" t="str">
        <f t="shared" si="23"/>
        <v/>
      </c>
    </row>
    <row r="251" spans="1:21" x14ac:dyDescent="0.35">
      <c r="A251" s="28"/>
      <c r="B251" s="28"/>
      <c r="C251" s="28"/>
      <c r="D251" s="28"/>
      <c r="E251" s="28"/>
      <c r="F251" s="13" t="str">
        <f>IFERROR(INDEX(Leikmannaskrá!$A$2:$D$1171,MATCH(A251,Leikmannaskrá!$A$2:$A$1175,0),2),"")</f>
        <v/>
      </c>
      <c r="G251" s="13" t="str">
        <f>IFERROR(INDEX(Leikmannaskrá!$A$2:$D$1171,MATCH(A251,Leikmannaskrá!$A$2:$A$1175,0),4),"")</f>
        <v/>
      </c>
      <c r="H251" s="13" t="str">
        <f>IFERROR(INDEX(Leikmannaskrá!$A$2:$D$1171,MATCH(A251,Leikmannaskrá!$A$2:$A$1175,0),3),"")</f>
        <v/>
      </c>
      <c r="I251" s="13" t="str">
        <f>IFERROR(IF(AND(G251="Male",B251="Einliðaleikur"),INDEX(Einl.kk!$A$3:$F$1041,MATCH(Skráningarblað!F251,Einl.kk!$D$3:$D$1041,0),2),IF(AND(G251="Male",B251="Tvíliðaleikur"),INDEX(Tvíl.kk!$A$3:$F$1054,MATCH(Skráningarblað!F251,Tvíl.kk!$D$3:$D$1054,0),2),IF(AND(G251="Male",B251="Tvenndarleikur"),INDEX(Tvennd.kk!$A$3:$F$1025,MATCH(Skráningarblað!F251,Tvennd.kk!$D$3:$D$1025,0),2),IF(AND(G251="Female",B251="Einliðaleikur"),INDEX(Einl.kvk!$A$3:$F$1004,MATCH(Skráningarblað!F251,Einl.kvk!$D$3:$D$1004,0),2),IF(AND(G251="Female",B251="Tvíliðaleikur"),INDEX(Tvíl.kvk!$A$3:$F$1008,MATCH(Skráningarblað!F251,Tvíl.kvk!$D$3:$D$1008,0),2),IF(AND(G251="Female",B251="Tvenndarleikur"),INDEX(Tvennd.kvk!$A$3:$F$1009,MATCH(Skráningarblað!F251,Tvennd.kvk!$D$3:$D$1009,0),2),"")))))),"2. Deild")</f>
        <v/>
      </c>
      <c r="J251" s="13" t="str">
        <f t="shared" si="18"/>
        <v/>
      </c>
      <c r="K251" s="13" t="str">
        <f t="shared" si="19"/>
        <v/>
      </c>
      <c r="L251" s="13">
        <f t="shared" si="20"/>
        <v>0</v>
      </c>
      <c r="M251" s="13" t="str">
        <f t="shared" si="21"/>
        <v xml:space="preserve"> -  </v>
      </c>
      <c r="N251" s="13" t="str">
        <f>IFERROR(IF(AND(G251="Male",B251="Einliðaleikur"),INDEX(Einl.kk!$A$3:$F$1041,MATCH(Skráningarblað!F251,Einl.kk!$D$3:$D$1041,0),6),IF(AND(G251="Male",B251="Tvíliðaleikur"),INDEX(Tvíl.kk!$A$3:$F$1054,MATCH(Skráningarblað!F251,Tvíl.kk!$D$3:$D$1054,0),6),IF(AND(G251="Male",B251="Tvenndarleikur"),INDEX(Tvennd.kk!$A$3:$F$1025,MATCH(Skráningarblað!F251,Tvennd.kk!$D$3:$D$1025,0),6),IF(AND(G251="Female",B251="Einliðaleikur"),INDEX(Einl.kvk!$A$3:$F$1004,MATCH(Skráningarblað!F251,Einl.kvk!$D$3:$D$1004,0),6),IF(AND(G251="Female",B251="Tvíliðaleikur"),INDEX(Tvíl.kvk!$A$3:$F$1008,MATCH(Skráningarblað!F251,Tvíl.kvk!$D$3:$D$1008,0),6),IF(AND(G251="Female",B251="Tvenndarleikur"),INDEX(Tvennd.kvk!$A$3:$F$1009,MATCH(Skráningarblað!F251,Tvennd.kvk!$D$3:$D$1009,0),6),"")))))),0)</f>
        <v/>
      </c>
      <c r="O251" s="13" t="str">
        <f>IFERROR(IF(F251="","",IF(AND(NOT(B251="Einliðaleikur"),D251=""),"Partner Wanted",INDEX(Leikmannaskrá!$A$2:$D$1171,MATCH(D251,Leikmannaskrá!$A$2:$A$1175,0),2))),"")</f>
        <v/>
      </c>
      <c r="P251" s="13" t="str">
        <f>IFERROR(INDEX(Leikmannaskrá!$A$2:$D$1171,MATCH(D251,Leikmannaskrá!$A$2:$A$1175,0),4),"")</f>
        <v/>
      </c>
      <c r="Q251" s="13" t="str">
        <f>IFERROR(IF(AND(P251="Male",B251="Einliðaleikur"),INDEX(Einl.kk!$A$3:$F$1041,MATCH(Skráningarblað!O251,Einl.kk!$D$3:$D$1041,0),2),IF(AND(P251="Male",B251="Tvíliðaleikur"),INDEX(Tvíl.kk!$A$3:$F$1054,MATCH(Skráningarblað!O251,Tvíl.kk!$D$3:$D$1054,0),2),IF(AND(P251="Male",B251="Tvenndarleikur"),INDEX(Tvennd.kk!$A$3:$F$1025,MATCH(Skráningarblað!O251,Tvennd.kk!$D$3:$D$1025,0),2),IF(AND(P251="Female",B251="Einliðaleikur"),INDEX(Einl.kvk!$A$3:$F$1004,MATCH(Skráningarblað!O251,Einl.kvk!$D$3:$D$1004,0),2),IF(AND(P251="Female",B251="Tvíliðaleikur"),INDEX(Tvíl.kvk!$A$3:$F$1008,MATCH(Skráningarblað!O251,Tvíl.kvk!$D$3:$D$1008,0),2),IF(AND(P251="Female",B251="Tvenndarleikur"),INDEX(Tvennd.kvk!$A$3:$F$1009,MATCH(Skráningarblað!O251,Tvennd.kvk!$D$3:$D$1009,0),2),"")))))),"2. Deild")</f>
        <v/>
      </c>
      <c r="R251" s="13" t="str">
        <f t="shared" si="22"/>
        <v/>
      </c>
      <c r="S251" s="13" t="str">
        <f>IFERROR(IF(AND(P251="Male",B251="Einliðaleikur"),INDEX(Einl.kk!$A$3:$F$1041,MATCH(Skráningarblað!O251,Einl.kk!$D$3:$D$1041,0),6),IF(AND(P251="Male",B251="Tvíliðaleikur"),INDEX(Tvíl.kk!$A$3:$F$1054,MATCH(Skráningarblað!O251,Tvíl.kk!$D$3:$D$1054,0),6),IF(AND(P251="Male",B251="Tvenndarleikur"),INDEX(Tvennd.kk!$A$3:$F$1025,MATCH(Skráningarblað!O251,Tvennd.kk!$D$3:$D$1025,0),6),IF(AND(P251="Female",B251="Einliðaleikur"),INDEX(Einl.kvk!$A$3:$F$1004,MATCH(Skráningarblað!O251,Einl.kvk!$D$3:$D$1004,0),6),IF(AND(P251="Female",B251="Tvíliðaleikur"),INDEX(Tvíl.kvk!$A$3:$F$1008,MATCH(Skráningarblað!O251,Tvíl.kvk!$D$3:$D$1008,0),6),IF(AND(P251="Female",B251="Tvenndarleikur"),INDEX(Tvennd.kvk!$A$3:$F$1009,MATCH(Skráningarblað!O251,Tvennd.kvk!$D$3:$D$1009,0),6),"")))))),0)</f>
        <v/>
      </c>
      <c r="T251" s="13" t="str">
        <f>IFERROR(INDEX(Leikmannaskrá!$A$2:$E$612,MATCH(A251,Leikmannaskrá!$A$2:$A$612,0),5),"")</f>
        <v/>
      </c>
      <c r="U251" s="29" t="str">
        <f t="shared" si="23"/>
        <v/>
      </c>
    </row>
    <row r="252" spans="1:21" x14ac:dyDescent="0.35">
      <c r="A252" s="28"/>
      <c r="B252" s="28"/>
      <c r="C252" s="28"/>
      <c r="D252" s="28"/>
      <c r="E252" s="28"/>
      <c r="F252" s="13" t="str">
        <f>IFERROR(INDEX(Leikmannaskrá!$A$2:$D$1171,MATCH(A252,Leikmannaskrá!$A$2:$A$1175,0),2),"")</f>
        <v/>
      </c>
      <c r="G252" s="13" t="str">
        <f>IFERROR(INDEX(Leikmannaskrá!$A$2:$D$1171,MATCH(A252,Leikmannaskrá!$A$2:$A$1175,0),4),"")</f>
        <v/>
      </c>
      <c r="H252" s="13" t="str">
        <f>IFERROR(INDEX(Leikmannaskrá!$A$2:$D$1171,MATCH(A252,Leikmannaskrá!$A$2:$A$1175,0),3),"")</f>
        <v/>
      </c>
      <c r="I252" s="13" t="str">
        <f>IFERROR(IF(AND(G252="Male",B252="Einliðaleikur"),INDEX(Einl.kk!$A$3:$F$1041,MATCH(Skráningarblað!F252,Einl.kk!$D$3:$D$1041,0),2),IF(AND(G252="Male",B252="Tvíliðaleikur"),INDEX(Tvíl.kk!$A$3:$F$1054,MATCH(Skráningarblað!F252,Tvíl.kk!$D$3:$D$1054,0),2),IF(AND(G252="Male",B252="Tvenndarleikur"),INDEX(Tvennd.kk!$A$3:$F$1025,MATCH(Skráningarblað!F252,Tvennd.kk!$D$3:$D$1025,0),2),IF(AND(G252="Female",B252="Einliðaleikur"),INDEX(Einl.kvk!$A$3:$F$1004,MATCH(Skráningarblað!F252,Einl.kvk!$D$3:$D$1004,0),2),IF(AND(G252="Female",B252="Tvíliðaleikur"),INDEX(Tvíl.kvk!$A$3:$F$1008,MATCH(Skráningarblað!F252,Tvíl.kvk!$D$3:$D$1008,0),2),IF(AND(G252="Female",B252="Tvenndarleikur"),INDEX(Tvennd.kvk!$A$3:$F$1009,MATCH(Skráningarblað!F252,Tvennd.kvk!$D$3:$D$1009,0),2),"")))))),"2. Deild")</f>
        <v/>
      </c>
      <c r="J252" s="13" t="str">
        <f t="shared" si="18"/>
        <v/>
      </c>
      <c r="K252" s="13" t="str">
        <f t="shared" si="19"/>
        <v/>
      </c>
      <c r="L252" s="13">
        <f t="shared" si="20"/>
        <v>0</v>
      </c>
      <c r="M252" s="13" t="str">
        <f t="shared" si="21"/>
        <v xml:space="preserve"> -  </v>
      </c>
      <c r="N252" s="13" t="str">
        <f>IFERROR(IF(AND(G252="Male",B252="Einliðaleikur"),INDEX(Einl.kk!$A$3:$F$1041,MATCH(Skráningarblað!F252,Einl.kk!$D$3:$D$1041,0),6),IF(AND(G252="Male",B252="Tvíliðaleikur"),INDEX(Tvíl.kk!$A$3:$F$1054,MATCH(Skráningarblað!F252,Tvíl.kk!$D$3:$D$1054,0),6),IF(AND(G252="Male",B252="Tvenndarleikur"),INDEX(Tvennd.kk!$A$3:$F$1025,MATCH(Skráningarblað!F252,Tvennd.kk!$D$3:$D$1025,0),6),IF(AND(G252="Female",B252="Einliðaleikur"),INDEX(Einl.kvk!$A$3:$F$1004,MATCH(Skráningarblað!F252,Einl.kvk!$D$3:$D$1004,0),6),IF(AND(G252="Female",B252="Tvíliðaleikur"),INDEX(Tvíl.kvk!$A$3:$F$1008,MATCH(Skráningarblað!F252,Tvíl.kvk!$D$3:$D$1008,0),6),IF(AND(G252="Female",B252="Tvenndarleikur"),INDEX(Tvennd.kvk!$A$3:$F$1009,MATCH(Skráningarblað!F252,Tvennd.kvk!$D$3:$D$1009,0),6),"")))))),0)</f>
        <v/>
      </c>
      <c r="O252" s="13" t="str">
        <f>IFERROR(IF(F252="","",IF(AND(NOT(B252="Einliðaleikur"),D252=""),"Partner Wanted",INDEX(Leikmannaskrá!$A$2:$D$1171,MATCH(D252,Leikmannaskrá!$A$2:$A$1175,0),2))),"")</f>
        <v/>
      </c>
      <c r="P252" s="13" t="str">
        <f>IFERROR(INDEX(Leikmannaskrá!$A$2:$D$1171,MATCH(D252,Leikmannaskrá!$A$2:$A$1175,0),4),"")</f>
        <v/>
      </c>
      <c r="Q252" s="13" t="str">
        <f>IFERROR(IF(AND(P252="Male",B252="Einliðaleikur"),INDEX(Einl.kk!$A$3:$F$1041,MATCH(Skráningarblað!O252,Einl.kk!$D$3:$D$1041,0),2),IF(AND(P252="Male",B252="Tvíliðaleikur"),INDEX(Tvíl.kk!$A$3:$F$1054,MATCH(Skráningarblað!O252,Tvíl.kk!$D$3:$D$1054,0),2),IF(AND(P252="Male",B252="Tvenndarleikur"),INDEX(Tvennd.kk!$A$3:$F$1025,MATCH(Skráningarblað!O252,Tvennd.kk!$D$3:$D$1025,0),2),IF(AND(P252="Female",B252="Einliðaleikur"),INDEX(Einl.kvk!$A$3:$F$1004,MATCH(Skráningarblað!O252,Einl.kvk!$D$3:$D$1004,0),2),IF(AND(P252="Female",B252="Tvíliðaleikur"),INDEX(Tvíl.kvk!$A$3:$F$1008,MATCH(Skráningarblað!O252,Tvíl.kvk!$D$3:$D$1008,0),2),IF(AND(P252="Female",B252="Tvenndarleikur"),INDEX(Tvennd.kvk!$A$3:$F$1009,MATCH(Skráningarblað!O252,Tvennd.kvk!$D$3:$D$1009,0),2),"")))))),"2. Deild")</f>
        <v/>
      </c>
      <c r="R252" s="13" t="str">
        <f t="shared" si="22"/>
        <v/>
      </c>
      <c r="S252" s="13" t="str">
        <f>IFERROR(IF(AND(P252="Male",B252="Einliðaleikur"),INDEX(Einl.kk!$A$3:$F$1041,MATCH(Skráningarblað!O252,Einl.kk!$D$3:$D$1041,0),6),IF(AND(P252="Male",B252="Tvíliðaleikur"),INDEX(Tvíl.kk!$A$3:$F$1054,MATCH(Skráningarblað!O252,Tvíl.kk!$D$3:$D$1054,0),6),IF(AND(P252="Male",B252="Tvenndarleikur"),INDEX(Tvennd.kk!$A$3:$F$1025,MATCH(Skráningarblað!O252,Tvennd.kk!$D$3:$D$1025,0),6),IF(AND(P252="Female",B252="Einliðaleikur"),INDEX(Einl.kvk!$A$3:$F$1004,MATCH(Skráningarblað!O252,Einl.kvk!$D$3:$D$1004,0),6),IF(AND(P252="Female",B252="Tvíliðaleikur"),INDEX(Tvíl.kvk!$A$3:$F$1008,MATCH(Skráningarblað!O252,Tvíl.kvk!$D$3:$D$1008,0),6),IF(AND(P252="Female",B252="Tvenndarleikur"),INDEX(Tvennd.kvk!$A$3:$F$1009,MATCH(Skráningarblað!O252,Tvennd.kvk!$D$3:$D$1009,0),6),"")))))),0)</f>
        <v/>
      </c>
      <c r="T252" s="13" t="str">
        <f>IFERROR(INDEX(Leikmannaskrá!$A$2:$E$612,MATCH(A252,Leikmannaskrá!$A$2:$A$612,0),5),"")</f>
        <v/>
      </c>
      <c r="U252" s="29" t="str">
        <f t="shared" si="23"/>
        <v/>
      </c>
    </row>
    <row r="253" spans="1:21" x14ac:dyDescent="0.35">
      <c r="A253" s="28"/>
      <c r="B253" s="28"/>
      <c r="C253" s="28"/>
      <c r="D253" s="28"/>
      <c r="E253" s="28"/>
      <c r="F253" s="13" t="str">
        <f>IFERROR(INDEX(Leikmannaskrá!$A$2:$D$1171,MATCH(A253,Leikmannaskrá!$A$2:$A$1175,0),2),"")</f>
        <v/>
      </c>
      <c r="G253" s="13" t="str">
        <f>IFERROR(INDEX(Leikmannaskrá!$A$2:$D$1171,MATCH(A253,Leikmannaskrá!$A$2:$A$1175,0),4),"")</f>
        <v/>
      </c>
      <c r="H253" s="13" t="str">
        <f>IFERROR(INDEX(Leikmannaskrá!$A$2:$D$1171,MATCH(A253,Leikmannaskrá!$A$2:$A$1175,0),3),"")</f>
        <v/>
      </c>
      <c r="I253" s="13" t="str">
        <f>IFERROR(IF(AND(G253="Male",B253="Einliðaleikur"),INDEX(Einl.kk!$A$3:$F$1041,MATCH(Skráningarblað!F253,Einl.kk!$D$3:$D$1041,0),2),IF(AND(G253="Male",B253="Tvíliðaleikur"),INDEX(Tvíl.kk!$A$3:$F$1054,MATCH(Skráningarblað!F253,Tvíl.kk!$D$3:$D$1054,0),2),IF(AND(G253="Male",B253="Tvenndarleikur"),INDEX(Tvennd.kk!$A$3:$F$1025,MATCH(Skráningarblað!F253,Tvennd.kk!$D$3:$D$1025,0),2),IF(AND(G253="Female",B253="Einliðaleikur"),INDEX(Einl.kvk!$A$3:$F$1004,MATCH(Skráningarblað!F253,Einl.kvk!$D$3:$D$1004,0),2),IF(AND(G253="Female",B253="Tvíliðaleikur"),INDEX(Tvíl.kvk!$A$3:$F$1008,MATCH(Skráningarblað!F253,Tvíl.kvk!$D$3:$D$1008,0),2),IF(AND(G253="Female",B253="Tvenndarleikur"),INDEX(Tvennd.kvk!$A$3:$F$1009,MATCH(Skráningarblað!F253,Tvennd.kvk!$D$3:$D$1009,0),2),"")))))),"2. Deild")</f>
        <v/>
      </c>
      <c r="J253" s="13" t="str">
        <f t="shared" si="18"/>
        <v/>
      </c>
      <c r="K253" s="13" t="str">
        <f t="shared" si="19"/>
        <v/>
      </c>
      <c r="L253" s="13">
        <f t="shared" si="20"/>
        <v>0</v>
      </c>
      <c r="M253" s="13" t="str">
        <f t="shared" si="21"/>
        <v xml:space="preserve"> -  </v>
      </c>
      <c r="N253" s="13" t="str">
        <f>IFERROR(IF(AND(G253="Male",B253="Einliðaleikur"),INDEX(Einl.kk!$A$3:$F$1041,MATCH(Skráningarblað!F253,Einl.kk!$D$3:$D$1041,0),6),IF(AND(G253="Male",B253="Tvíliðaleikur"),INDEX(Tvíl.kk!$A$3:$F$1054,MATCH(Skráningarblað!F253,Tvíl.kk!$D$3:$D$1054,0),6),IF(AND(G253="Male",B253="Tvenndarleikur"),INDEX(Tvennd.kk!$A$3:$F$1025,MATCH(Skráningarblað!F253,Tvennd.kk!$D$3:$D$1025,0),6),IF(AND(G253="Female",B253="Einliðaleikur"),INDEX(Einl.kvk!$A$3:$F$1004,MATCH(Skráningarblað!F253,Einl.kvk!$D$3:$D$1004,0),6),IF(AND(G253="Female",B253="Tvíliðaleikur"),INDEX(Tvíl.kvk!$A$3:$F$1008,MATCH(Skráningarblað!F253,Tvíl.kvk!$D$3:$D$1008,0),6),IF(AND(G253="Female",B253="Tvenndarleikur"),INDEX(Tvennd.kvk!$A$3:$F$1009,MATCH(Skráningarblað!F253,Tvennd.kvk!$D$3:$D$1009,0),6),"")))))),0)</f>
        <v/>
      </c>
      <c r="O253" s="13" t="str">
        <f>IFERROR(IF(F253="","",IF(AND(NOT(B253="Einliðaleikur"),D253=""),"Partner Wanted",INDEX(Leikmannaskrá!$A$2:$D$1171,MATCH(D253,Leikmannaskrá!$A$2:$A$1175,0),2))),"")</f>
        <v/>
      </c>
      <c r="P253" s="13" t="str">
        <f>IFERROR(INDEX(Leikmannaskrá!$A$2:$D$1171,MATCH(D253,Leikmannaskrá!$A$2:$A$1175,0),4),"")</f>
        <v/>
      </c>
      <c r="Q253" s="13" t="str">
        <f>IFERROR(IF(AND(P253="Male",B253="Einliðaleikur"),INDEX(Einl.kk!$A$3:$F$1041,MATCH(Skráningarblað!O253,Einl.kk!$D$3:$D$1041,0),2),IF(AND(P253="Male",B253="Tvíliðaleikur"),INDEX(Tvíl.kk!$A$3:$F$1054,MATCH(Skráningarblað!O253,Tvíl.kk!$D$3:$D$1054,0),2),IF(AND(P253="Male",B253="Tvenndarleikur"),INDEX(Tvennd.kk!$A$3:$F$1025,MATCH(Skráningarblað!O253,Tvennd.kk!$D$3:$D$1025,0),2),IF(AND(P253="Female",B253="Einliðaleikur"),INDEX(Einl.kvk!$A$3:$F$1004,MATCH(Skráningarblað!O253,Einl.kvk!$D$3:$D$1004,0),2),IF(AND(P253="Female",B253="Tvíliðaleikur"),INDEX(Tvíl.kvk!$A$3:$F$1008,MATCH(Skráningarblað!O253,Tvíl.kvk!$D$3:$D$1008,0),2),IF(AND(P253="Female",B253="Tvenndarleikur"),INDEX(Tvennd.kvk!$A$3:$F$1009,MATCH(Skráningarblað!O253,Tvennd.kvk!$D$3:$D$1009,0),2),"")))))),"2. Deild")</f>
        <v/>
      </c>
      <c r="R253" s="13" t="str">
        <f t="shared" si="22"/>
        <v/>
      </c>
      <c r="S253" s="13" t="str">
        <f>IFERROR(IF(AND(P253="Male",B253="Einliðaleikur"),INDEX(Einl.kk!$A$3:$F$1041,MATCH(Skráningarblað!O253,Einl.kk!$D$3:$D$1041,0),6),IF(AND(P253="Male",B253="Tvíliðaleikur"),INDEX(Tvíl.kk!$A$3:$F$1054,MATCH(Skráningarblað!O253,Tvíl.kk!$D$3:$D$1054,0),6),IF(AND(P253="Male",B253="Tvenndarleikur"),INDEX(Tvennd.kk!$A$3:$F$1025,MATCH(Skráningarblað!O253,Tvennd.kk!$D$3:$D$1025,0),6),IF(AND(P253="Female",B253="Einliðaleikur"),INDEX(Einl.kvk!$A$3:$F$1004,MATCH(Skráningarblað!O253,Einl.kvk!$D$3:$D$1004,0),6),IF(AND(P253="Female",B253="Tvíliðaleikur"),INDEX(Tvíl.kvk!$A$3:$F$1008,MATCH(Skráningarblað!O253,Tvíl.kvk!$D$3:$D$1008,0),6),IF(AND(P253="Female",B253="Tvenndarleikur"),INDEX(Tvennd.kvk!$A$3:$F$1009,MATCH(Skráningarblað!O253,Tvennd.kvk!$D$3:$D$1009,0),6),"")))))),0)</f>
        <v/>
      </c>
      <c r="T253" s="13" t="str">
        <f>IFERROR(INDEX(Leikmannaskrá!$A$2:$E$612,MATCH(A253,Leikmannaskrá!$A$2:$A$612,0),5),"")</f>
        <v/>
      </c>
      <c r="U253" s="29" t="str">
        <f t="shared" si="23"/>
        <v/>
      </c>
    </row>
    <row r="254" spans="1:21" x14ac:dyDescent="0.35">
      <c r="A254" s="28"/>
      <c r="B254" s="28"/>
      <c r="C254" s="28"/>
      <c r="D254" s="28"/>
      <c r="E254" s="28"/>
      <c r="F254" s="13" t="str">
        <f>IFERROR(INDEX(Leikmannaskrá!$A$2:$D$1171,MATCH(A254,Leikmannaskrá!$A$2:$A$1175,0),2),"")</f>
        <v/>
      </c>
      <c r="G254" s="13" t="str">
        <f>IFERROR(INDEX(Leikmannaskrá!$A$2:$D$1171,MATCH(A254,Leikmannaskrá!$A$2:$A$1175,0),4),"")</f>
        <v/>
      </c>
      <c r="H254" s="13" t="str">
        <f>IFERROR(INDEX(Leikmannaskrá!$A$2:$D$1171,MATCH(A254,Leikmannaskrá!$A$2:$A$1175,0),3),"")</f>
        <v/>
      </c>
      <c r="I254" s="13" t="str">
        <f>IFERROR(IF(AND(G254="Male",B254="Einliðaleikur"),INDEX(Einl.kk!$A$3:$F$1041,MATCH(Skráningarblað!F254,Einl.kk!$D$3:$D$1041,0),2),IF(AND(G254="Male",B254="Tvíliðaleikur"),INDEX(Tvíl.kk!$A$3:$F$1054,MATCH(Skráningarblað!F254,Tvíl.kk!$D$3:$D$1054,0),2),IF(AND(G254="Male",B254="Tvenndarleikur"),INDEX(Tvennd.kk!$A$3:$F$1025,MATCH(Skráningarblað!F254,Tvennd.kk!$D$3:$D$1025,0),2),IF(AND(G254="Female",B254="Einliðaleikur"),INDEX(Einl.kvk!$A$3:$F$1004,MATCH(Skráningarblað!F254,Einl.kvk!$D$3:$D$1004,0),2),IF(AND(G254="Female",B254="Tvíliðaleikur"),INDEX(Tvíl.kvk!$A$3:$F$1008,MATCH(Skráningarblað!F254,Tvíl.kvk!$D$3:$D$1008,0),2),IF(AND(G254="Female",B254="Tvenndarleikur"),INDEX(Tvennd.kvk!$A$3:$F$1009,MATCH(Skráningarblað!F254,Tvennd.kvk!$D$3:$D$1009,0),2),"")))))),"2. Deild")</f>
        <v/>
      </c>
      <c r="J254" s="13" t="str">
        <f t="shared" si="18"/>
        <v/>
      </c>
      <c r="K254" s="13" t="str">
        <f t="shared" si="19"/>
        <v/>
      </c>
      <c r="L254" s="13">
        <f t="shared" si="20"/>
        <v>0</v>
      </c>
      <c r="M254" s="13" t="str">
        <f t="shared" si="21"/>
        <v xml:space="preserve"> -  </v>
      </c>
      <c r="N254" s="13" t="str">
        <f>IFERROR(IF(AND(G254="Male",B254="Einliðaleikur"),INDEX(Einl.kk!$A$3:$F$1041,MATCH(Skráningarblað!F254,Einl.kk!$D$3:$D$1041,0),6),IF(AND(G254="Male",B254="Tvíliðaleikur"),INDEX(Tvíl.kk!$A$3:$F$1054,MATCH(Skráningarblað!F254,Tvíl.kk!$D$3:$D$1054,0),6),IF(AND(G254="Male",B254="Tvenndarleikur"),INDEX(Tvennd.kk!$A$3:$F$1025,MATCH(Skráningarblað!F254,Tvennd.kk!$D$3:$D$1025,0),6),IF(AND(G254="Female",B254="Einliðaleikur"),INDEX(Einl.kvk!$A$3:$F$1004,MATCH(Skráningarblað!F254,Einl.kvk!$D$3:$D$1004,0),6),IF(AND(G254="Female",B254="Tvíliðaleikur"),INDEX(Tvíl.kvk!$A$3:$F$1008,MATCH(Skráningarblað!F254,Tvíl.kvk!$D$3:$D$1008,0),6),IF(AND(G254="Female",B254="Tvenndarleikur"),INDEX(Tvennd.kvk!$A$3:$F$1009,MATCH(Skráningarblað!F254,Tvennd.kvk!$D$3:$D$1009,0),6),"")))))),0)</f>
        <v/>
      </c>
      <c r="O254" s="13" t="str">
        <f>IFERROR(IF(F254="","",IF(AND(NOT(B254="Einliðaleikur"),D254=""),"Partner Wanted",INDEX(Leikmannaskrá!$A$2:$D$1171,MATCH(D254,Leikmannaskrá!$A$2:$A$1175,0),2))),"")</f>
        <v/>
      </c>
      <c r="P254" s="13" t="str">
        <f>IFERROR(INDEX(Leikmannaskrá!$A$2:$D$1171,MATCH(D254,Leikmannaskrá!$A$2:$A$1175,0),4),"")</f>
        <v/>
      </c>
      <c r="Q254" s="13" t="str">
        <f>IFERROR(IF(AND(P254="Male",B254="Einliðaleikur"),INDEX(Einl.kk!$A$3:$F$1041,MATCH(Skráningarblað!O254,Einl.kk!$D$3:$D$1041,0),2),IF(AND(P254="Male",B254="Tvíliðaleikur"),INDEX(Tvíl.kk!$A$3:$F$1054,MATCH(Skráningarblað!O254,Tvíl.kk!$D$3:$D$1054,0),2),IF(AND(P254="Male",B254="Tvenndarleikur"),INDEX(Tvennd.kk!$A$3:$F$1025,MATCH(Skráningarblað!O254,Tvennd.kk!$D$3:$D$1025,0),2),IF(AND(P254="Female",B254="Einliðaleikur"),INDEX(Einl.kvk!$A$3:$F$1004,MATCH(Skráningarblað!O254,Einl.kvk!$D$3:$D$1004,0),2),IF(AND(P254="Female",B254="Tvíliðaleikur"),INDEX(Tvíl.kvk!$A$3:$F$1008,MATCH(Skráningarblað!O254,Tvíl.kvk!$D$3:$D$1008,0),2),IF(AND(P254="Female",B254="Tvenndarleikur"),INDEX(Tvennd.kvk!$A$3:$F$1009,MATCH(Skráningarblað!O254,Tvennd.kvk!$D$3:$D$1009,0),2),"")))))),"2. Deild")</f>
        <v/>
      </c>
      <c r="R254" s="13" t="str">
        <f t="shared" si="22"/>
        <v/>
      </c>
      <c r="S254" s="13" t="str">
        <f>IFERROR(IF(AND(P254="Male",B254="Einliðaleikur"),INDEX(Einl.kk!$A$3:$F$1041,MATCH(Skráningarblað!O254,Einl.kk!$D$3:$D$1041,0),6),IF(AND(P254="Male",B254="Tvíliðaleikur"),INDEX(Tvíl.kk!$A$3:$F$1054,MATCH(Skráningarblað!O254,Tvíl.kk!$D$3:$D$1054,0),6),IF(AND(P254="Male",B254="Tvenndarleikur"),INDEX(Tvennd.kk!$A$3:$F$1025,MATCH(Skráningarblað!O254,Tvennd.kk!$D$3:$D$1025,0),6),IF(AND(P254="Female",B254="Einliðaleikur"),INDEX(Einl.kvk!$A$3:$F$1004,MATCH(Skráningarblað!O254,Einl.kvk!$D$3:$D$1004,0),6),IF(AND(P254="Female",B254="Tvíliðaleikur"),INDEX(Tvíl.kvk!$A$3:$F$1008,MATCH(Skráningarblað!O254,Tvíl.kvk!$D$3:$D$1008,0),6),IF(AND(P254="Female",B254="Tvenndarleikur"),INDEX(Tvennd.kvk!$A$3:$F$1009,MATCH(Skráningarblað!O254,Tvennd.kvk!$D$3:$D$1009,0),6),"")))))),0)</f>
        <v/>
      </c>
      <c r="T254" s="13" t="str">
        <f>IFERROR(INDEX(Leikmannaskrá!$A$2:$E$612,MATCH(A254,Leikmannaskrá!$A$2:$A$612,0),5),"")</f>
        <v/>
      </c>
      <c r="U254" s="29" t="str">
        <f t="shared" si="23"/>
        <v/>
      </c>
    </row>
    <row r="255" spans="1:21" x14ac:dyDescent="0.35">
      <c r="A255" s="28"/>
      <c r="B255" s="28"/>
      <c r="C255" s="28"/>
      <c r="D255" s="28"/>
      <c r="E255" s="28"/>
      <c r="F255" s="13" t="str">
        <f>IFERROR(INDEX(Leikmannaskrá!$A$2:$D$1171,MATCH(A255,Leikmannaskrá!$A$2:$A$1175,0),2),"")</f>
        <v/>
      </c>
      <c r="G255" s="13" t="str">
        <f>IFERROR(INDEX(Leikmannaskrá!$A$2:$D$1171,MATCH(A255,Leikmannaskrá!$A$2:$A$1175,0),4),"")</f>
        <v/>
      </c>
      <c r="H255" s="13" t="str">
        <f>IFERROR(INDEX(Leikmannaskrá!$A$2:$D$1171,MATCH(A255,Leikmannaskrá!$A$2:$A$1175,0),3),"")</f>
        <v/>
      </c>
      <c r="I255" s="13" t="str">
        <f>IFERROR(IF(AND(G255="Male",B255="Einliðaleikur"),INDEX(Einl.kk!$A$3:$F$1041,MATCH(Skráningarblað!F255,Einl.kk!$D$3:$D$1041,0),2),IF(AND(G255="Male",B255="Tvíliðaleikur"),INDEX(Tvíl.kk!$A$3:$F$1054,MATCH(Skráningarblað!F255,Tvíl.kk!$D$3:$D$1054,0),2),IF(AND(G255="Male",B255="Tvenndarleikur"),INDEX(Tvennd.kk!$A$3:$F$1025,MATCH(Skráningarblað!F255,Tvennd.kk!$D$3:$D$1025,0),2),IF(AND(G255="Female",B255="Einliðaleikur"),INDEX(Einl.kvk!$A$3:$F$1004,MATCH(Skráningarblað!F255,Einl.kvk!$D$3:$D$1004,0),2),IF(AND(G255="Female",B255="Tvíliðaleikur"),INDEX(Tvíl.kvk!$A$3:$F$1008,MATCH(Skráningarblað!F255,Tvíl.kvk!$D$3:$D$1008,0),2),IF(AND(G255="Female",B255="Tvenndarleikur"),INDEX(Tvennd.kvk!$A$3:$F$1009,MATCH(Skráningarblað!F255,Tvennd.kvk!$D$3:$D$1009,0),2),"")))))),"2. Deild")</f>
        <v/>
      </c>
      <c r="J255" s="13" t="str">
        <f t="shared" si="18"/>
        <v/>
      </c>
      <c r="K255" s="13" t="str">
        <f t="shared" si="19"/>
        <v/>
      </c>
      <c r="L255" s="13">
        <f t="shared" si="20"/>
        <v>0</v>
      </c>
      <c r="M255" s="13" t="str">
        <f t="shared" si="21"/>
        <v xml:space="preserve"> -  </v>
      </c>
      <c r="N255" s="13" t="str">
        <f>IFERROR(IF(AND(G255="Male",B255="Einliðaleikur"),INDEX(Einl.kk!$A$3:$F$1041,MATCH(Skráningarblað!F255,Einl.kk!$D$3:$D$1041,0),6),IF(AND(G255="Male",B255="Tvíliðaleikur"),INDEX(Tvíl.kk!$A$3:$F$1054,MATCH(Skráningarblað!F255,Tvíl.kk!$D$3:$D$1054,0),6),IF(AND(G255="Male",B255="Tvenndarleikur"),INDEX(Tvennd.kk!$A$3:$F$1025,MATCH(Skráningarblað!F255,Tvennd.kk!$D$3:$D$1025,0),6),IF(AND(G255="Female",B255="Einliðaleikur"),INDEX(Einl.kvk!$A$3:$F$1004,MATCH(Skráningarblað!F255,Einl.kvk!$D$3:$D$1004,0),6),IF(AND(G255="Female",B255="Tvíliðaleikur"),INDEX(Tvíl.kvk!$A$3:$F$1008,MATCH(Skráningarblað!F255,Tvíl.kvk!$D$3:$D$1008,0),6),IF(AND(G255="Female",B255="Tvenndarleikur"),INDEX(Tvennd.kvk!$A$3:$F$1009,MATCH(Skráningarblað!F255,Tvennd.kvk!$D$3:$D$1009,0),6),"")))))),0)</f>
        <v/>
      </c>
      <c r="O255" s="13" t="str">
        <f>IFERROR(IF(F255="","",IF(AND(NOT(B255="Einliðaleikur"),D255=""),"Partner Wanted",INDEX(Leikmannaskrá!$A$2:$D$1171,MATCH(D255,Leikmannaskrá!$A$2:$A$1175,0),2))),"")</f>
        <v/>
      </c>
      <c r="P255" s="13" t="str">
        <f>IFERROR(INDEX(Leikmannaskrá!$A$2:$D$1171,MATCH(D255,Leikmannaskrá!$A$2:$A$1175,0),4),"")</f>
        <v/>
      </c>
      <c r="Q255" s="13" t="str">
        <f>IFERROR(IF(AND(P255="Male",B255="Einliðaleikur"),INDEX(Einl.kk!$A$3:$F$1041,MATCH(Skráningarblað!O255,Einl.kk!$D$3:$D$1041,0),2),IF(AND(P255="Male",B255="Tvíliðaleikur"),INDEX(Tvíl.kk!$A$3:$F$1054,MATCH(Skráningarblað!O255,Tvíl.kk!$D$3:$D$1054,0),2),IF(AND(P255="Male",B255="Tvenndarleikur"),INDEX(Tvennd.kk!$A$3:$F$1025,MATCH(Skráningarblað!O255,Tvennd.kk!$D$3:$D$1025,0),2),IF(AND(P255="Female",B255="Einliðaleikur"),INDEX(Einl.kvk!$A$3:$F$1004,MATCH(Skráningarblað!O255,Einl.kvk!$D$3:$D$1004,0),2),IF(AND(P255="Female",B255="Tvíliðaleikur"),INDEX(Tvíl.kvk!$A$3:$F$1008,MATCH(Skráningarblað!O255,Tvíl.kvk!$D$3:$D$1008,0),2),IF(AND(P255="Female",B255="Tvenndarleikur"),INDEX(Tvennd.kvk!$A$3:$F$1009,MATCH(Skráningarblað!O255,Tvennd.kvk!$D$3:$D$1009,0),2),"")))))),"2. Deild")</f>
        <v/>
      </c>
      <c r="R255" s="13" t="str">
        <f t="shared" si="22"/>
        <v/>
      </c>
      <c r="S255" s="13" t="str">
        <f>IFERROR(IF(AND(P255="Male",B255="Einliðaleikur"),INDEX(Einl.kk!$A$3:$F$1041,MATCH(Skráningarblað!O255,Einl.kk!$D$3:$D$1041,0),6),IF(AND(P255="Male",B255="Tvíliðaleikur"),INDEX(Tvíl.kk!$A$3:$F$1054,MATCH(Skráningarblað!O255,Tvíl.kk!$D$3:$D$1054,0),6),IF(AND(P255="Male",B255="Tvenndarleikur"),INDEX(Tvennd.kk!$A$3:$F$1025,MATCH(Skráningarblað!O255,Tvennd.kk!$D$3:$D$1025,0),6),IF(AND(P255="Female",B255="Einliðaleikur"),INDEX(Einl.kvk!$A$3:$F$1004,MATCH(Skráningarblað!O255,Einl.kvk!$D$3:$D$1004,0),6),IF(AND(P255="Female",B255="Tvíliðaleikur"),INDEX(Tvíl.kvk!$A$3:$F$1008,MATCH(Skráningarblað!O255,Tvíl.kvk!$D$3:$D$1008,0),6),IF(AND(P255="Female",B255="Tvenndarleikur"),INDEX(Tvennd.kvk!$A$3:$F$1009,MATCH(Skráningarblað!O255,Tvennd.kvk!$D$3:$D$1009,0),6),"")))))),0)</f>
        <v/>
      </c>
      <c r="T255" s="13" t="str">
        <f>IFERROR(INDEX(Leikmannaskrá!$A$2:$E$612,MATCH(A255,Leikmannaskrá!$A$2:$A$612,0),5),"")</f>
        <v/>
      </c>
      <c r="U255" s="29" t="str">
        <f t="shared" si="23"/>
        <v/>
      </c>
    </row>
    <row r="256" spans="1:21" x14ac:dyDescent="0.35">
      <c r="A256" s="28"/>
      <c r="B256" s="28"/>
      <c r="C256" s="28"/>
      <c r="D256" s="28"/>
      <c r="E256" s="28"/>
      <c r="F256" s="13" t="str">
        <f>IFERROR(INDEX(Leikmannaskrá!$A$2:$D$1171,MATCH(A256,Leikmannaskrá!$A$2:$A$1175,0),2),"")</f>
        <v/>
      </c>
      <c r="G256" s="13" t="str">
        <f>IFERROR(INDEX(Leikmannaskrá!$A$2:$D$1171,MATCH(A256,Leikmannaskrá!$A$2:$A$1175,0),4),"")</f>
        <v/>
      </c>
      <c r="H256" s="13" t="str">
        <f>IFERROR(INDEX(Leikmannaskrá!$A$2:$D$1171,MATCH(A256,Leikmannaskrá!$A$2:$A$1175,0),3),"")</f>
        <v/>
      </c>
      <c r="I256" s="13" t="str">
        <f>IFERROR(IF(AND(G256="Male",B256="Einliðaleikur"),INDEX(Einl.kk!$A$3:$F$1041,MATCH(Skráningarblað!F256,Einl.kk!$D$3:$D$1041,0),2),IF(AND(G256="Male",B256="Tvíliðaleikur"),INDEX(Tvíl.kk!$A$3:$F$1054,MATCH(Skráningarblað!F256,Tvíl.kk!$D$3:$D$1054,0),2),IF(AND(G256="Male",B256="Tvenndarleikur"),INDEX(Tvennd.kk!$A$3:$F$1025,MATCH(Skráningarblað!F256,Tvennd.kk!$D$3:$D$1025,0),2),IF(AND(G256="Female",B256="Einliðaleikur"),INDEX(Einl.kvk!$A$3:$F$1004,MATCH(Skráningarblað!F256,Einl.kvk!$D$3:$D$1004,0),2),IF(AND(G256="Female",B256="Tvíliðaleikur"),INDEX(Tvíl.kvk!$A$3:$F$1008,MATCH(Skráningarblað!F256,Tvíl.kvk!$D$3:$D$1008,0),2),IF(AND(G256="Female",B256="Tvenndarleikur"),INDEX(Tvennd.kvk!$A$3:$F$1009,MATCH(Skráningarblað!F256,Tvennd.kvk!$D$3:$D$1009,0),2),"")))))),"2. Deild")</f>
        <v/>
      </c>
      <c r="J256" s="13" t="str">
        <f t="shared" si="18"/>
        <v/>
      </c>
      <c r="K256" s="13" t="str">
        <f t="shared" si="19"/>
        <v/>
      </c>
      <c r="L256" s="13">
        <f t="shared" si="20"/>
        <v>0</v>
      </c>
      <c r="M256" s="13" t="str">
        <f t="shared" si="21"/>
        <v xml:space="preserve"> -  </v>
      </c>
      <c r="N256" s="13" t="str">
        <f>IFERROR(IF(AND(G256="Male",B256="Einliðaleikur"),INDEX(Einl.kk!$A$3:$F$1041,MATCH(Skráningarblað!F256,Einl.kk!$D$3:$D$1041,0),6),IF(AND(G256="Male",B256="Tvíliðaleikur"),INDEX(Tvíl.kk!$A$3:$F$1054,MATCH(Skráningarblað!F256,Tvíl.kk!$D$3:$D$1054,0),6),IF(AND(G256="Male",B256="Tvenndarleikur"),INDEX(Tvennd.kk!$A$3:$F$1025,MATCH(Skráningarblað!F256,Tvennd.kk!$D$3:$D$1025,0),6),IF(AND(G256="Female",B256="Einliðaleikur"),INDEX(Einl.kvk!$A$3:$F$1004,MATCH(Skráningarblað!F256,Einl.kvk!$D$3:$D$1004,0),6),IF(AND(G256="Female",B256="Tvíliðaleikur"),INDEX(Tvíl.kvk!$A$3:$F$1008,MATCH(Skráningarblað!F256,Tvíl.kvk!$D$3:$D$1008,0),6),IF(AND(G256="Female",B256="Tvenndarleikur"),INDEX(Tvennd.kvk!$A$3:$F$1009,MATCH(Skráningarblað!F256,Tvennd.kvk!$D$3:$D$1009,0),6),"")))))),0)</f>
        <v/>
      </c>
      <c r="O256" s="13" t="str">
        <f>IFERROR(IF(F256="","",IF(AND(NOT(B256="Einliðaleikur"),D256=""),"Partner Wanted",INDEX(Leikmannaskrá!$A$2:$D$1171,MATCH(D256,Leikmannaskrá!$A$2:$A$1175,0),2))),"")</f>
        <v/>
      </c>
      <c r="P256" s="13" t="str">
        <f>IFERROR(INDEX(Leikmannaskrá!$A$2:$D$1171,MATCH(D256,Leikmannaskrá!$A$2:$A$1175,0),4),"")</f>
        <v/>
      </c>
      <c r="Q256" s="13" t="str">
        <f>IFERROR(IF(AND(P256="Male",B256="Einliðaleikur"),INDEX(Einl.kk!$A$3:$F$1041,MATCH(Skráningarblað!O256,Einl.kk!$D$3:$D$1041,0),2),IF(AND(P256="Male",B256="Tvíliðaleikur"),INDEX(Tvíl.kk!$A$3:$F$1054,MATCH(Skráningarblað!O256,Tvíl.kk!$D$3:$D$1054,0),2),IF(AND(P256="Male",B256="Tvenndarleikur"),INDEX(Tvennd.kk!$A$3:$F$1025,MATCH(Skráningarblað!O256,Tvennd.kk!$D$3:$D$1025,0),2),IF(AND(P256="Female",B256="Einliðaleikur"),INDEX(Einl.kvk!$A$3:$F$1004,MATCH(Skráningarblað!O256,Einl.kvk!$D$3:$D$1004,0),2),IF(AND(P256="Female",B256="Tvíliðaleikur"),INDEX(Tvíl.kvk!$A$3:$F$1008,MATCH(Skráningarblað!O256,Tvíl.kvk!$D$3:$D$1008,0),2),IF(AND(P256="Female",B256="Tvenndarleikur"),INDEX(Tvennd.kvk!$A$3:$F$1009,MATCH(Skráningarblað!O256,Tvennd.kvk!$D$3:$D$1009,0),2),"")))))),"2. Deild")</f>
        <v/>
      </c>
      <c r="R256" s="13" t="str">
        <f t="shared" si="22"/>
        <v/>
      </c>
      <c r="S256" s="13" t="str">
        <f>IFERROR(IF(AND(P256="Male",B256="Einliðaleikur"),INDEX(Einl.kk!$A$3:$F$1041,MATCH(Skráningarblað!O256,Einl.kk!$D$3:$D$1041,0),6),IF(AND(P256="Male",B256="Tvíliðaleikur"),INDEX(Tvíl.kk!$A$3:$F$1054,MATCH(Skráningarblað!O256,Tvíl.kk!$D$3:$D$1054,0),6),IF(AND(P256="Male",B256="Tvenndarleikur"),INDEX(Tvennd.kk!$A$3:$F$1025,MATCH(Skráningarblað!O256,Tvennd.kk!$D$3:$D$1025,0),6),IF(AND(P256="Female",B256="Einliðaleikur"),INDEX(Einl.kvk!$A$3:$F$1004,MATCH(Skráningarblað!O256,Einl.kvk!$D$3:$D$1004,0),6),IF(AND(P256="Female",B256="Tvíliðaleikur"),INDEX(Tvíl.kvk!$A$3:$F$1008,MATCH(Skráningarblað!O256,Tvíl.kvk!$D$3:$D$1008,0),6),IF(AND(P256="Female",B256="Tvenndarleikur"),INDEX(Tvennd.kvk!$A$3:$F$1009,MATCH(Skráningarblað!O256,Tvennd.kvk!$D$3:$D$1009,0),6),"")))))),0)</f>
        <v/>
      </c>
      <c r="T256" s="13" t="str">
        <f>IFERROR(INDEX(Leikmannaskrá!$A$2:$E$612,MATCH(A256,Leikmannaskrá!$A$2:$A$612,0),5),"")</f>
        <v/>
      </c>
      <c r="U256" s="29" t="str">
        <f t="shared" si="23"/>
        <v/>
      </c>
    </row>
    <row r="257" spans="1:21" x14ac:dyDescent="0.35">
      <c r="A257" s="28"/>
      <c r="B257" s="28"/>
      <c r="C257" s="28"/>
      <c r="D257" s="28"/>
      <c r="E257" s="28"/>
      <c r="F257" s="13" t="str">
        <f>IFERROR(INDEX(Leikmannaskrá!$A$2:$D$1171,MATCH(A257,Leikmannaskrá!$A$2:$A$1175,0),2),"")</f>
        <v/>
      </c>
      <c r="G257" s="13" t="str">
        <f>IFERROR(INDEX(Leikmannaskrá!$A$2:$D$1171,MATCH(A257,Leikmannaskrá!$A$2:$A$1175,0),4),"")</f>
        <v/>
      </c>
      <c r="H257" s="13" t="str">
        <f>IFERROR(INDEX(Leikmannaskrá!$A$2:$D$1171,MATCH(A257,Leikmannaskrá!$A$2:$A$1175,0),3),"")</f>
        <v/>
      </c>
      <c r="I257" s="13" t="str">
        <f>IFERROR(IF(AND(G257="Male",B257="Einliðaleikur"),INDEX(Einl.kk!$A$3:$F$1041,MATCH(Skráningarblað!F257,Einl.kk!$D$3:$D$1041,0),2),IF(AND(G257="Male",B257="Tvíliðaleikur"),INDEX(Tvíl.kk!$A$3:$F$1054,MATCH(Skráningarblað!F257,Tvíl.kk!$D$3:$D$1054,0),2),IF(AND(G257="Male",B257="Tvenndarleikur"),INDEX(Tvennd.kk!$A$3:$F$1025,MATCH(Skráningarblað!F257,Tvennd.kk!$D$3:$D$1025,0),2),IF(AND(G257="Female",B257="Einliðaleikur"),INDEX(Einl.kvk!$A$3:$F$1004,MATCH(Skráningarblað!F257,Einl.kvk!$D$3:$D$1004,0),2),IF(AND(G257="Female",B257="Tvíliðaleikur"),INDEX(Tvíl.kvk!$A$3:$F$1008,MATCH(Skráningarblað!F257,Tvíl.kvk!$D$3:$D$1008,0),2),IF(AND(G257="Female",B257="Tvenndarleikur"),INDEX(Tvennd.kvk!$A$3:$F$1009,MATCH(Skráningarblað!F257,Tvennd.kvk!$D$3:$D$1009,0),2),"")))))),"2. Deild")</f>
        <v/>
      </c>
      <c r="J257" s="13" t="str">
        <f t="shared" si="18"/>
        <v/>
      </c>
      <c r="K257" s="13" t="str">
        <f t="shared" si="19"/>
        <v/>
      </c>
      <c r="L257" s="13">
        <f t="shared" si="20"/>
        <v>0</v>
      </c>
      <c r="M257" s="13" t="str">
        <f t="shared" si="21"/>
        <v xml:space="preserve"> -  </v>
      </c>
      <c r="N257" s="13" t="str">
        <f>IFERROR(IF(AND(G257="Male",B257="Einliðaleikur"),INDEX(Einl.kk!$A$3:$F$1041,MATCH(Skráningarblað!F257,Einl.kk!$D$3:$D$1041,0),6),IF(AND(G257="Male",B257="Tvíliðaleikur"),INDEX(Tvíl.kk!$A$3:$F$1054,MATCH(Skráningarblað!F257,Tvíl.kk!$D$3:$D$1054,0),6),IF(AND(G257="Male",B257="Tvenndarleikur"),INDEX(Tvennd.kk!$A$3:$F$1025,MATCH(Skráningarblað!F257,Tvennd.kk!$D$3:$D$1025,0),6),IF(AND(G257="Female",B257="Einliðaleikur"),INDEX(Einl.kvk!$A$3:$F$1004,MATCH(Skráningarblað!F257,Einl.kvk!$D$3:$D$1004,0),6),IF(AND(G257="Female",B257="Tvíliðaleikur"),INDEX(Tvíl.kvk!$A$3:$F$1008,MATCH(Skráningarblað!F257,Tvíl.kvk!$D$3:$D$1008,0),6),IF(AND(G257="Female",B257="Tvenndarleikur"),INDEX(Tvennd.kvk!$A$3:$F$1009,MATCH(Skráningarblað!F257,Tvennd.kvk!$D$3:$D$1009,0),6),"")))))),0)</f>
        <v/>
      </c>
      <c r="O257" s="13" t="str">
        <f>IFERROR(IF(F257="","",IF(AND(NOT(B257="Einliðaleikur"),D257=""),"Partner Wanted",INDEX(Leikmannaskrá!$A$2:$D$1171,MATCH(D257,Leikmannaskrá!$A$2:$A$1175,0),2))),"")</f>
        <v/>
      </c>
      <c r="P257" s="13" t="str">
        <f>IFERROR(INDEX(Leikmannaskrá!$A$2:$D$1171,MATCH(D257,Leikmannaskrá!$A$2:$A$1175,0),4),"")</f>
        <v/>
      </c>
      <c r="Q257" s="13" t="str">
        <f>IFERROR(IF(AND(P257="Male",B257="Einliðaleikur"),INDEX(Einl.kk!$A$3:$F$1041,MATCH(Skráningarblað!O257,Einl.kk!$D$3:$D$1041,0),2),IF(AND(P257="Male",B257="Tvíliðaleikur"),INDEX(Tvíl.kk!$A$3:$F$1054,MATCH(Skráningarblað!O257,Tvíl.kk!$D$3:$D$1054,0),2),IF(AND(P257="Male",B257="Tvenndarleikur"),INDEX(Tvennd.kk!$A$3:$F$1025,MATCH(Skráningarblað!O257,Tvennd.kk!$D$3:$D$1025,0),2),IF(AND(P257="Female",B257="Einliðaleikur"),INDEX(Einl.kvk!$A$3:$F$1004,MATCH(Skráningarblað!O257,Einl.kvk!$D$3:$D$1004,0),2),IF(AND(P257="Female",B257="Tvíliðaleikur"),INDEX(Tvíl.kvk!$A$3:$F$1008,MATCH(Skráningarblað!O257,Tvíl.kvk!$D$3:$D$1008,0),2),IF(AND(P257="Female",B257="Tvenndarleikur"),INDEX(Tvennd.kvk!$A$3:$F$1009,MATCH(Skráningarblað!O257,Tvennd.kvk!$D$3:$D$1009,0),2),"")))))),"2. Deild")</f>
        <v/>
      </c>
      <c r="R257" s="13" t="str">
        <f t="shared" si="22"/>
        <v/>
      </c>
      <c r="S257" s="13" t="str">
        <f>IFERROR(IF(AND(P257="Male",B257="Einliðaleikur"),INDEX(Einl.kk!$A$3:$F$1041,MATCH(Skráningarblað!O257,Einl.kk!$D$3:$D$1041,0),6),IF(AND(P257="Male",B257="Tvíliðaleikur"),INDEX(Tvíl.kk!$A$3:$F$1054,MATCH(Skráningarblað!O257,Tvíl.kk!$D$3:$D$1054,0),6),IF(AND(P257="Male",B257="Tvenndarleikur"),INDEX(Tvennd.kk!$A$3:$F$1025,MATCH(Skráningarblað!O257,Tvennd.kk!$D$3:$D$1025,0),6),IF(AND(P257="Female",B257="Einliðaleikur"),INDEX(Einl.kvk!$A$3:$F$1004,MATCH(Skráningarblað!O257,Einl.kvk!$D$3:$D$1004,0),6),IF(AND(P257="Female",B257="Tvíliðaleikur"),INDEX(Tvíl.kvk!$A$3:$F$1008,MATCH(Skráningarblað!O257,Tvíl.kvk!$D$3:$D$1008,0),6),IF(AND(P257="Female",B257="Tvenndarleikur"),INDEX(Tvennd.kvk!$A$3:$F$1009,MATCH(Skráningarblað!O257,Tvennd.kvk!$D$3:$D$1009,0),6),"")))))),0)</f>
        <v/>
      </c>
      <c r="T257" s="13" t="str">
        <f>IFERROR(INDEX(Leikmannaskrá!$A$2:$E$612,MATCH(A257,Leikmannaskrá!$A$2:$A$612,0),5),"")</f>
        <v/>
      </c>
      <c r="U257" s="29" t="str">
        <f t="shared" si="23"/>
        <v/>
      </c>
    </row>
    <row r="258" spans="1:21" x14ac:dyDescent="0.35">
      <c r="A258" s="28"/>
      <c r="B258" s="28"/>
      <c r="C258" s="28"/>
      <c r="D258" s="28"/>
      <c r="E258" s="28"/>
      <c r="F258" s="13" t="str">
        <f>IFERROR(INDEX(Leikmannaskrá!$A$2:$D$1171,MATCH(A258,Leikmannaskrá!$A$2:$A$1175,0),2),"")</f>
        <v/>
      </c>
      <c r="G258" s="13" t="str">
        <f>IFERROR(INDEX(Leikmannaskrá!$A$2:$D$1171,MATCH(A258,Leikmannaskrá!$A$2:$A$1175,0),4),"")</f>
        <v/>
      </c>
      <c r="H258" s="13" t="str">
        <f>IFERROR(INDEX(Leikmannaskrá!$A$2:$D$1171,MATCH(A258,Leikmannaskrá!$A$2:$A$1175,0),3),"")</f>
        <v/>
      </c>
      <c r="I258" s="13" t="str">
        <f>IFERROR(IF(AND(G258="Male",B258="Einliðaleikur"),INDEX(Einl.kk!$A$3:$F$1041,MATCH(Skráningarblað!F258,Einl.kk!$D$3:$D$1041,0),2),IF(AND(G258="Male",B258="Tvíliðaleikur"),INDEX(Tvíl.kk!$A$3:$F$1054,MATCH(Skráningarblað!F258,Tvíl.kk!$D$3:$D$1054,0),2),IF(AND(G258="Male",B258="Tvenndarleikur"),INDEX(Tvennd.kk!$A$3:$F$1025,MATCH(Skráningarblað!F258,Tvennd.kk!$D$3:$D$1025,0),2),IF(AND(G258="Female",B258="Einliðaleikur"),INDEX(Einl.kvk!$A$3:$F$1004,MATCH(Skráningarblað!F258,Einl.kvk!$D$3:$D$1004,0),2),IF(AND(G258="Female",B258="Tvíliðaleikur"),INDEX(Tvíl.kvk!$A$3:$F$1008,MATCH(Skráningarblað!F258,Tvíl.kvk!$D$3:$D$1008,0),2),IF(AND(G258="Female",B258="Tvenndarleikur"),INDEX(Tvennd.kvk!$A$3:$F$1009,MATCH(Skráningarblað!F258,Tvennd.kvk!$D$3:$D$1009,0)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$1041,MATCH(Skráningarblað!F258,Einl.kk!$D$3:$D$1041,0),6),IF(AND(G258="Male",B258="Tvíliðaleikur"),INDEX(Tvíl.kk!$A$3:$F$1054,MATCH(Skráningarblað!F258,Tvíl.kk!$D$3:$D$1054,0),6),IF(AND(G258="Male",B258="Tvenndarleikur"),INDEX(Tvennd.kk!$A$3:$F$1025,MATCH(Skráningarblað!F258,Tvennd.kk!$D$3:$D$1025,0),6),IF(AND(G258="Female",B258="Einliðaleikur"),INDEX(Einl.kvk!$A$3:$F$1004,MATCH(Skráningarblað!F258,Einl.kvk!$D$3:$D$1004,0),6),IF(AND(G258="Female",B258="Tvíliðaleikur"),INDEX(Tvíl.kvk!$A$3:$F$1008,MATCH(Skráningarblað!F258,Tvíl.kvk!$D$3:$D$1008,0),6),IF(AND(G258="Female",B258="Tvenndarleikur"),INDEX(Tvennd.kvk!$A$3:$F$1009,MATCH(Skráningarblað!F258,Tvennd.kvk!$D$3:$D$1009,0),6),"")))))),0)</f>
        <v/>
      </c>
      <c r="O258" s="13" t="str">
        <f>IFERROR(IF(F258="","",IF(AND(NOT(B258="Einliðaleikur"),D258=""),"Partner Wanted",INDEX(Leikmannaskrá!$A$2:$D$1171,MATCH(D258,Leikmannaskrá!$A$2:$A$1175,0),2))),"")</f>
        <v/>
      </c>
      <c r="P258" s="13" t="str">
        <f>IFERROR(INDEX(Leikmannaskrá!$A$2:$D$1171,MATCH(D258,Leikmannaskrá!$A$2:$A$1175,0),4),"")</f>
        <v/>
      </c>
      <c r="Q258" s="13" t="str">
        <f>IFERROR(IF(AND(P258="Male",B258="Einliðaleikur"),INDEX(Einl.kk!$A$3:$F$1041,MATCH(Skráningarblað!O258,Einl.kk!$D$3:$D$1041,0),2),IF(AND(P258="Male",B258="Tvíliðaleikur"),INDEX(Tvíl.kk!$A$3:$F$1054,MATCH(Skráningarblað!O258,Tvíl.kk!$D$3:$D$1054,0),2),IF(AND(P258="Male",B258="Tvenndarleikur"),INDEX(Tvennd.kk!$A$3:$F$1025,MATCH(Skráningarblað!O258,Tvennd.kk!$D$3:$D$1025,0),2),IF(AND(P258="Female",B258="Einliðaleikur"),INDEX(Einl.kvk!$A$3:$F$1004,MATCH(Skráningarblað!O258,Einl.kvk!$D$3:$D$1004,0),2),IF(AND(P258="Female",B258="Tvíliðaleikur"),INDEX(Tvíl.kvk!$A$3:$F$1008,MATCH(Skráningarblað!O258,Tvíl.kvk!$D$3:$D$1008,0),2),IF(AND(P258="Female",B258="Tvenndarleikur"),INDEX(Tvennd.kvk!$A$3:$F$1009,MATCH(Skráningarblað!O258,Tvennd.kvk!$D$3:$D$1009,0),2),"")))))),"2. Deild")</f>
        <v/>
      </c>
      <c r="R258" s="13" t="str">
        <f>IF(Q258="2. Deild",3,IF(Q258="1. Deild",2,IF(Q258="Úrvalsdeild",1,"")))</f>
        <v/>
      </c>
      <c r="S258" s="13" t="str">
        <f>IFERROR(IF(AND(P258="Male",B258="Einliðaleikur"),INDEX(Einl.kk!$A$3:$F$1041,MATCH(Skráningarblað!O258,Einl.kk!$D$3:$D$1041,0),6),IF(AND(P258="Male",B258="Tvíliðaleikur"),INDEX(Tvíl.kk!$A$3:$F$1054,MATCH(Skráningarblað!O258,Tvíl.kk!$D$3:$D$1054,0),6),IF(AND(P258="Male",B258="Tvenndarleikur"),INDEX(Tvennd.kk!$A$3:$F$1025,MATCH(Skráningarblað!O258,Tvennd.kk!$D$3:$D$1025,0),6),IF(AND(P258="Female",B258="Einliðaleikur"),INDEX(Einl.kvk!$A$3:$F$1004,MATCH(Skráningarblað!O258,Einl.kvk!$D$3:$D$1004,0),6),IF(AND(P258="Female",B258="Tvíliðaleikur"),INDEX(Tvíl.kvk!$A$3:$F$1008,MATCH(Skráningarblað!O258,Tvíl.kvk!$D$3:$D$1008,0),6),IF(AND(P258="Female",B258="Tvenndarleikur"),INDEX(Tvennd.kvk!$A$3:$F$1009,MATCH(Skráningarblað!O258,Tvennd.kvk!$D$3:$D$1009,0),6),"")))))),0)</f>
        <v/>
      </c>
      <c r="T258" s="13" t="str">
        <f>IFERROR(INDEX(Leikmannaskrá!$A$2:$E$612,MATCH(A258,Leikmannaskrá!$A$2:$A$612,0),5),"")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Leikmannaskrá!$A$2:$A$1175</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3"/>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3" t="s">
        <v>579</v>
      </c>
      <c r="B1" s="83"/>
      <c r="C1" s="83"/>
      <c r="D1" s="83"/>
      <c r="E1" s="83"/>
      <c r="F1" s="83"/>
      <c r="G1" s="83"/>
      <c r="H1" s="83"/>
      <c r="I1" s="83"/>
      <c r="J1" s="83"/>
      <c r="K1" s="83"/>
      <c r="L1" s="83"/>
      <c r="M1" s="83"/>
      <c r="N1" s="83"/>
      <c r="O1" s="83"/>
      <c r="P1" s="83"/>
    </row>
    <row r="2" spans="1:16" ht="63" x14ac:dyDescent="0.5">
      <c r="A2" s="36" t="s">
        <v>580</v>
      </c>
      <c r="B2" s="36" t="s">
        <v>567</v>
      </c>
      <c r="C2" s="37" t="s">
        <v>581</v>
      </c>
      <c r="D2" s="37" t="str">
        <f>Leikmannaskrá!B1</f>
        <v>Keppnisnr.</v>
      </c>
      <c r="E2" s="38" t="s">
        <v>47</v>
      </c>
      <c r="F2" s="38" t="s">
        <v>582</v>
      </c>
      <c r="G2" s="39" t="s">
        <v>583</v>
      </c>
      <c r="H2" s="40" t="s">
        <v>726</v>
      </c>
      <c r="I2" s="41" t="s">
        <v>727</v>
      </c>
      <c r="J2" s="41" t="s">
        <v>742</v>
      </c>
      <c r="K2" s="41" t="s">
        <v>758</v>
      </c>
      <c r="L2" s="41" t="s">
        <v>775</v>
      </c>
      <c r="M2" s="41" t="s">
        <v>791</v>
      </c>
      <c r="N2" s="42" t="s">
        <v>802</v>
      </c>
      <c r="O2" s="41" t="s">
        <v>696</v>
      </c>
      <c r="P2" s="43" t="s">
        <v>716</v>
      </c>
    </row>
    <row r="3" spans="1:16" ht="21" x14ac:dyDescent="0.5">
      <c r="A3" s="44">
        <v>1</v>
      </c>
      <c r="B3" s="44" t="s">
        <v>584</v>
      </c>
      <c r="C3" s="45" t="s">
        <v>156</v>
      </c>
      <c r="D3" s="46" t="str">
        <f>INDEX(Leikmannaskrá!$A$2:$D$1171,MATCH(C3,Leikmannaskrá!$A$2:$A$1171,0),2)</f>
        <v>260496-2639</v>
      </c>
      <c r="E3" s="46" t="str">
        <f>INDEX(Leikmannaskrá!$A$2:$D$1171,MATCH(C3,Leikmannaskrá!$A$2:$A$1171,0),3)</f>
        <v>TBR</v>
      </c>
      <c r="F3" s="44">
        <f>SUM(LARGE(H3:P3,{1;2;3;4;5}))</f>
        <v>46000</v>
      </c>
      <c r="G3" s="44">
        <f t="shared" ref="G3:G34" si="0">SUM(H3:P3)</f>
        <v>62560</v>
      </c>
      <c r="H3" s="60">
        <v>6900</v>
      </c>
      <c r="I3" s="60">
        <v>9200</v>
      </c>
      <c r="J3" s="60">
        <v>9200</v>
      </c>
      <c r="K3" s="60">
        <v>9200</v>
      </c>
      <c r="L3" s="60">
        <v>6900</v>
      </c>
      <c r="M3" s="60">
        <v>0</v>
      </c>
      <c r="N3" s="60">
        <v>9200</v>
      </c>
      <c r="O3" s="60">
        <v>9200</v>
      </c>
      <c r="P3" s="60">
        <v>2760</v>
      </c>
    </row>
    <row r="4" spans="1:16" ht="21" x14ac:dyDescent="0.5">
      <c r="A4" s="47">
        <v>2</v>
      </c>
      <c r="B4" s="47" t="s">
        <v>584</v>
      </c>
      <c r="C4" s="48" t="s">
        <v>260</v>
      </c>
      <c r="D4" s="49" t="str">
        <f>INDEX(Leikmannaskrá!$A$2:$D$1171,MATCH(C4,Leikmannaskrá!$A$2:$A$1171,0),2)</f>
        <v>131003-2260</v>
      </c>
      <c r="E4" s="49" t="str">
        <f>INDEX(Leikmannaskrá!$A$2:$D$1171,MATCH(C4,Leikmannaskrá!$A$2:$A$1171,0),3)</f>
        <v>TBR</v>
      </c>
      <c r="F4" s="47">
        <f>SUM(LARGE(H4:P4,{1;2;3;4;5}))</f>
        <v>39100</v>
      </c>
      <c r="G4" s="47">
        <f t="shared" si="0"/>
        <v>55660</v>
      </c>
      <c r="H4" s="60">
        <v>9200</v>
      </c>
      <c r="I4" s="60">
        <v>4600</v>
      </c>
      <c r="J4" s="60">
        <v>4600</v>
      </c>
      <c r="K4" s="60">
        <v>6900</v>
      </c>
      <c r="L4" s="60">
        <v>9200</v>
      </c>
      <c r="M4" s="60">
        <v>9200</v>
      </c>
      <c r="N4" s="60">
        <v>4600</v>
      </c>
      <c r="O4" s="60">
        <v>4600</v>
      </c>
      <c r="P4" s="60">
        <v>2760</v>
      </c>
    </row>
    <row r="5" spans="1:16" ht="21" x14ac:dyDescent="0.5">
      <c r="A5" s="44">
        <v>3</v>
      </c>
      <c r="B5" s="47" t="s">
        <v>584</v>
      </c>
      <c r="C5" s="48" t="s">
        <v>447</v>
      </c>
      <c r="D5" s="49" t="str">
        <f>INDEX(Leikmannaskrá!$A$2:$D$1171,MATCH(C5,Leikmannaskrá!$A$2:$A$1171,0),2)</f>
        <v>240697-3789</v>
      </c>
      <c r="E5" s="49" t="str">
        <f>INDEX(Leikmannaskrá!$A$2:$D$1171,MATCH(C5,Leikmannaskrá!$A$2:$A$1171,0),3)</f>
        <v>BH</v>
      </c>
      <c r="F5" s="47">
        <f>SUM(LARGE(H5:P5,{1;2;3;4;5}))</f>
        <v>27600</v>
      </c>
      <c r="G5" s="47">
        <f t="shared" si="0"/>
        <v>39560</v>
      </c>
      <c r="H5" s="60">
        <v>4600</v>
      </c>
      <c r="I5" s="60">
        <v>6900</v>
      </c>
      <c r="J5" s="60">
        <v>4600</v>
      </c>
      <c r="K5" s="60">
        <v>4600</v>
      </c>
      <c r="L5" s="60">
        <v>0</v>
      </c>
      <c r="M5" s="60">
        <v>4600</v>
      </c>
      <c r="N5" s="60">
        <v>6900</v>
      </c>
      <c r="O5" s="60">
        <v>2760</v>
      </c>
      <c r="P5" s="60">
        <v>4600</v>
      </c>
    </row>
    <row r="6" spans="1:16" ht="21" x14ac:dyDescent="0.5">
      <c r="A6" s="47">
        <v>4</v>
      </c>
      <c r="B6" s="47" t="s">
        <v>584</v>
      </c>
      <c r="C6" s="66" t="s">
        <v>186</v>
      </c>
      <c r="D6" s="49" t="str">
        <f>INDEX(Leikmannaskrá!$A$2:$D$1171,MATCH(C6,Leikmannaskrá!$A$2:$A$1171,0),2)</f>
        <v>031106-2810</v>
      </c>
      <c r="E6" s="49" t="str">
        <f>INDEX(Leikmannaskrá!$A$2:$D$1171,MATCH(C6,Leikmannaskrá!$A$2:$A$1171,0),3)</f>
        <v>TBR</v>
      </c>
      <c r="F6" s="47">
        <f>SUM(LARGE(H6:P6,{1;2;3;4;5}))</f>
        <v>23460</v>
      </c>
      <c r="G6" s="47">
        <f t="shared" si="0"/>
        <v>24960</v>
      </c>
      <c r="H6" s="60">
        <v>2760</v>
      </c>
      <c r="I6" s="60">
        <v>500</v>
      </c>
      <c r="J6" s="60">
        <v>500</v>
      </c>
      <c r="K6" s="60">
        <v>500</v>
      </c>
      <c r="L6" s="60">
        <v>0</v>
      </c>
      <c r="M6" s="60">
        <v>6900</v>
      </c>
      <c r="N6" s="60">
        <v>4600</v>
      </c>
      <c r="O6" s="60">
        <v>4600</v>
      </c>
      <c r="P6" s="60">
        <v>4600</v>
      </c>
    </row>
    <row r="7" spans="1:16" ht="21" x14ac:dyDescent="0.5">
      <c r="A7" s="44">
        <v>5</v>
      </c>
      <c r="B7" s="47" t="s">
        <v>584</v>
      </c>
      <c r="C7" s="48" t="s">
        <v>449</v>
      </c>
      <c r="D7" s="49" t="str">
        <f>INDEX(Leikmannaskrá!$A$2:$D$1171,MATCH(C7,Leikmannaskrá!$A$2:$A$1171,0),2)</f>
        <v>071289-3549</v>
      </c>
      <c r="E7" s="49" t="str">
        <f>INDEX(Leikmannaskrá!$A$2:$D$1171,MATCH(C7,Leikmannaskrá!$A$2:$A$1171,0),3)</f>
        <v>TBR</v>
      </c>
      <c r="F7" s="47">
        <f>SUM(LARGE(H7:P7,{1;2;3;4;5}))</f>
        <v>21660</v>
      </c>
      <c r="G7" s="47">
        <f t="shared" si="0"/>
        <v>21660</v>
      </c>
      <c r="H7" s="60">
        <v>4600</v>
      </c>
      <c r="I7" s="60">
        <v>0</v>
      </c>
      <c r="J7" s="60">
        <v>0</v>
      </c>
      <c r="K7" s="60">
        <v>0</v>
      </c>
      <c r="L7" s="60">
        <v>0</v>
      </c>
      <c r="M7" s="60">
        <v>500</v>
      </c>
      <c r="N7" s="60">
        <v>2760</v>
      </c>
      <c r="O7" s="60">
        <v>6900</v>
      </c>
      <c r="P7" s="60">
        <v>6900</v>
      </c>
    </row>
    <row r="8" spans="1:16" ht="21" x14ac:dyDescent="0.5">
      <c r="A8" s="47">
        <v>6</v>
      </c>
      <c r="B8" s="47" t="s">
        <v>584</v>
      </c>
      <c r="C8" s="48" t="s">
        <v>184</v>
      </c>
      <c r="D8" s="49" t="str">
        <f>INDEX(Leikmannaskrá!$A$2:$D$1171,MATCH(C8,Leikmannaskrá!$A$2:$A$1171,0),2)</f>
        <v>300595-3169</v>
      </c>
      <c r="E8" s="49" t="str">
        <f>INDEX(Leikmannaskrá!$A$2:$D$1171,MATCH(C8,Leikmannaskrá!$A$2:$A$1171,0),3)</f>
        <v>TBR</v>
      </c>
      <c r="F8" s="47" cm="1">
        <f t="array" ref="F8">SUM(LARGE(H8:P8,{1;2;3;4;5}))</f>
        <v>17520</v>
      </c>
      <c r="G8" s="47">
        <f t="shared" si="0"/>
        <v>19520</v>
      </c>
      <c r="H8" s="60">
        <v>2760</v>
      </c>
      <c r="I8" s="60">
        <v>500</v>
      </c>
      <c r="J8" s="60">
        <v>6900</v>
      </c>
      <c r="K8" s="60">
        <v>500</v>
      </c>
      <c r="L8" s="60">
        <v>4600</v>
      </c>
      <c r="M8" s="60">
        <v>500</v>
      </c>
      <c r="N8" s="60">
        <v>500</v>
      </c>
      <c r="O8" s="60">
        <v>2760</v>
      </c>
      <c r="P8" s="60">
        <v>500</v>
      </c>
    </row>
    <row r="9" spans="1:16" ht="21" x14ac:dyDescent="0.5">
      <c r="A9" s="44">
        <v>7</v>
      </c>
      <c r="B9" s="47" t="s">
        <v>584</v>
      </c>
      <c r="C9" s="66" t="s">
        <v>499</v>
      </c>
      <c r="D9" s="49" t="str">
        <f>INDEX(Leikmannaskrá!$A$2:$D$1171,MATCH(C9,Leikmannaskrá!$A$2:$A$1171,0),2)</f>
        <v>070707-2170</v>
      </c>
      <c r="E9" s="49" t="str">
        <f>INDEX(Leikmannaskrá!$A$2:$D$1171,MATCH(C9,Leikmannaskrá!$A$2:$A$1171,0),3)</f>
        <v>BH</v>
      </c>
      <c r="F9" s="47">
        <f>SUM(LARGE(H9:P9,{1;2;3;4;5}))</f>
        <v>16460</v>
      </c>
      <c r="G9" s="47">
        <f t="shared" si="0"/>
        <v>17960</v>
      </c>
      <c r="H9" s="60">
        <v>0</v>
      </c>
      <c r="I9" s="60">
        <v>4600</v>
      </c>
      <c r="J9" s="60">
        <v>500</v>
      </c>
      <c r="K9" s="60">
        <v>4600</v>
      </c>
      <c r="L9" s="60">
        <v>2760</v>
      </c>
      <c r="M9" s="60">
        <v>500</v>
      </c>
      <c r="N9" s="60">
        <v>500</v>
      </c>
      <c r="O9" s="60">
        <v>4000</v>
      </c>
      <c r="P9" s="60">
        <v>500</v>
      </c>
    </row>
    <row r="10" spans="1:16" ht="21" x14ac:dyDescent="0.5">
      <c r="A10" s="47">
        <v>8</v>
      </c>
      <c r="B10" s="47" t="s">
        <v>584</v>
      </c>
      <c r="C10" s="48" t="s">
        <v>192</v>
      </c>
      <c r="D10" s="49" t="str">
        <f>INDEX(Leikmannaskrá!$A$2:$D$1171,MATCH(C10,Leikmannaskrá!$A$2:$A$1171,0),2)</f>
        <v>060905-3120</v>
      </c>
      <c r="E10" s="49" t="str">
        <f>INDEX(Leikmannaskrá!$A$2:$D$1171,MATCH(C10,Leikmannaskrá!$A$2:$A$1171,0),3)</f>
        <v>TBR</v>
      </c>
      <c r="F10" s="47">
        <f>SUM(LARGE(H10:P10,{1;2;3;4;5}))</f>
        <v>16460</v>
      </c>
      <c r="G10" s="47">
        <f t="shared" si="0"/>
        <v>18460</v>
      </c>
      <c r="H10" s="60">
        <v>500</v>
      </c>
      <c r="I10" s="60">
        <v>4000</v>
      </c>
      <c r="J10" s="60">
        <v>500</v>
      </c>
      <c r="K10" s="60">
        <v>2760</v>
      </c>
      <c r="L10" s="60">
        <v>4600</v>
      </c>
      <c r="M10" s="60">
        <v>4600</v>
      </c>
      <c r="N10" s="60">
        <v>500</v>
      </c>
      <c r="O10" s="60">
        <v>500</v>
      </c>
      <c r="P10" s="60">
        <v>500</v>
      </c>
    </row>
    <row r="11" spans="1:16" ht="21" x14ac:dyDescent="0.5">
      <c r="A11" s="44">
        <v>9</v>
      </c>
      <c r="B11" s="47" t="s">
        <v>584</v>
      </c>
      <c r="C11" s="66" t="s">
        <v>172</v>
      </c>
      <c r="D11" s="49" t="str">
        <f>INDEX(Leikmannaskrá!$A$2:$D$1171,MATCH(C11,Leikmannaskrá!$A$2:$A$1171,0),2)</f>
        <v>120708-2790</v>
      </c>
      <c r="E11" s="49" t="str">
        <f>INDEX(Leikmannaskrá!$A$2:$D$1171,MATCH(C11,Leikmannaskrá!$A$2:$A$1171,0),3)</f>
        <v>TBR</v>
      </c>
      <c r="F11" s="47">
        <f>SUM(LARGE(H11:P11,{1;2;3;4;5}))</f>
        <v>13800</v>
      </c>
      <c r="G11" s="47">
        <f t="shared" si="0"/>
        <v>15800</v>
      </c>
      <c r="H11" s="60">
        <v>2760</v>
      </c>
      <c r="I11" s="60">
        <v>500</v>
      </c>
      <c r="J11" s="60">
        <v>500</v>
      </c>
      <c r="K11" s="60">
        <v>2760</v>
      </c>
      <c r="L11" s="60">
        <v>2760</v>
      </c>
      <c r="M11" s="60">
        <v>2760</v>
      </c>
      <c r="N11" s="60">
        <v>2760</v>
      </c>
      <c r="O11" s="60">
        <v>500</v>
      </c>
      <c r="P11" s="60">
        <v>500</v>
      </c>
    </row>
    <row r="12" spans="1:16" ht="21.5" thickBot="1" x14ac:dyDescent="0.55000000000000004">
      <c r="A12" s="50">
        <v>10</v>
      </c>
      <c r="B12" s="50" t="s">
        <v>584</v>
      </c>
      <c r="C12" s="74" t="s">
        <v>423</v>
      </c>
      <c r="D12" s="52" t="str">
        <f>INDEX(Leikmannaskrá!$A$2:$D$1171,MATCH(C12,Leikmannaskrá!$A$2:$A$1171,0),2)</f>
        <v>171209-3660</v>
      </c>
      <c r="E12" s="52" t="str">
        <f>INDEX(Leikmannaskrá!$A$2:$D$1171,MATCH(C12,Leikmannaskrá!$A$2:$A$1171,0),3)</f>
        <v>TBR</v>
      </c>
      <c r="F12" s="50">
        <f>SUM(LARGE(H12:P12,{1;2;3;4;5}))</f>
        <v>13280</v>
      </c>
      <c r="G12" s="50">
        <f t="shared" si="0"/>
        <v>16860</v>
      </c>
      <c r="H12" s="62">
        <v>500</v>
      </c>
      <c r="I12" s="62">
        <v>3000</v>
      </c>
      <c r="J12" s="62">
        <v>2760</v>
      </c>
      <c r="K12" s="62">
        <v>2760</v>
      </c>
      <c r="L12" s="62">
        <v>2760</v>
      </c>
      <c r="M12" s="62">
        <v>1380</v>
      </c>
      <c r="N12" s="62">
        <v>500</v>
      </c>
      <c r="O12" s="62">
        <v>2000</v>
      </c>
      <c r="P12" s="62">
        <v>1200</v>
      </c>
    </row>
    <row r="13" spans="1:16" ht="21" x14ac:dyDescent="0.5">
      <c r="A13" s="44">
        <v>11</v>
      </c>
      <c r="B13" s="44" t="s">
        <v>585</v>
      </c>
      <c r="C13" s="45" t="s">
        <v>130</v>
      </c>
      <c r="D13" s="46" t="str">
        <f>INDEX(Leikmannaskrá!$A$2:$D$1171,MATCH(C13,Leikmannaskrá!$A$2:$A$1171,0),2)</f>
        <v>150300-3470</v>
      </c>
      <c r="E13" s="46" t="str">
        <f>INDEX(Leikmannaskrá!$A$2:$D$1171,MATCH(C13,Leikmannaskrá!$A$2:$A$1171,0),3)</f>
        <v>TBR</v>
      </c>
      <c r="F13" s="44">
        <f>SUM(LARGE(H13:P13,{1;2;3;4;5}))</f>
        <v>12520</v>
      </c>
      <c r="G13" s="44">
        <f t="shared" si="0"/>
        <v>12770</v>
      </c>
      <c r="H13" s="63">
        <v>2760</v>
      </c>
      <c r="I13" s="63">
        <v>2000</v>
      </c>
      <c r="J13" s="63">
        <v>2000</v>
      </c>
      <c r="K13" s="63">
        <v>3000</v>
      </c>
      <c r="L13" s="63">
        <v>2760</v>
      </c>
      <c r="M13" s="63">
        <v>0</v>
      </c>
      <c r="N13" s="63">
        <v>0</v>
      </c>
      <c r="O13" s="63">
        <v>0</v>
      </c>
      <c r="P13" s="63">
        <v>250</v>
      </c>
    </row>
    <row r="14" spans="1:16" ht="21" x14ac:dyDescent="0.5">
      <c r="A14" s="47">
        <v>12</v>
      </c>
      <c r="B14" s="47" t="s">
        <v>585</v>
      </c>
      <c r="C14" s="66" t="s">
        <v>339</v>
      </c>
      <c r="D14" s="49" t="str">
        <f>INDEX(Leikmannaskrá!$A$2:$D$1171,MATCH(C14,Leikmannaskrá!$A$2:$A$1171,0),2)</f>
        <v>220405-2220</v>
      </c>
      <c r="E14" s="49" t="str">
        <f>INDEX(Leikmannaskrá!$A$2:$D$1171,MATCH(C14,Leikmannaskrá!$A$2:$A$1171,0),3)</f>
        <v>BH</v>
      </c>
      <c r="F14" s="47">
        <f>SUM(LARGE(H14:P14,{1;2;3;4;5}))</f>
        <v>12500</v>
      </c>
      <c r="G14" s="47">
        <f t="shared" si="0"/>
        <v>14000</v>
      </c>
      <c r="H14" s="60">
        <v>500</v>
      </c>
      <c r="I14" s="60">
        <v>500</v>
      </c>
      <c r="J14" s="60">
        <v>3000</v>
      </c>
      <c r="K14" s="60">
        <v>500</v>
      </c>
      <c r="L14" s="60">
        <v>500</v>
      </c>
      <c r="M14" s="60">
        <v>3000</v>
      </c>
      <c r="N14" s="60">
        <v>0</v>
      </c>
      <c r="O14" s="60">
        <v>3000</v>
      </c>
      <c r="P14" s="60">
        <v>3000</v>
      </c>
    </row>
    <row r="15" spans="1:16" ht="21" x14ac:dyDescent="0.5">
      <c r="A15" s="44">
        <v>13</v>
      </c>
      <c r="B15" s="47" t="s">
        <v>585</v>
      </c>
      <c r="C15" s="66" t="s">
        <v>150</v>
      </c>
      <c r="D15" s="49" t="str">
        <f>INDEX(Leikmannaskrá!$A$2:$D$1171,MATCH(C15,Leikmannaskrá!$A$2:$A$1171,0),2)</f>
        <v>130605-2140</v>
      </c>
      <c r="E15" s="49" t="str">
        <f>INDEX(Leikmannaskrá!$A$2:$D$1171,MATCH(C15,Leikmannaskrá!$A$2:$A$1171,0),3)</f>
        <v>TBR</v>
      </c>
      <c r="F15" s="47">
        <f>SUM(LARGE(H15:P15,{1;2;3;4;5}))</f>
        <v>11760</v>
      </c>
      <c r="G15" s="47">
        <f t="shared" si="0"/>
        <v>13260</v>
      </c>
      <c r="H15" s="60">
        <v>500</v>
      </c>
      <c r="I15" s="60">
        <v>500</v>
      </c>
      <c r="J15" s="60">
        <v>2760</v>
      </c>
      <c r="K15" s="60">
        <v>500</v>
      </c>
      <c r="L15" s="60">
        <v>0</v>
      </c>
      <c r="M15" s="60">
        <v>4000</v>
      </c>
      <c r="N15" s="60">
        <v>4000</v>
      </c>
      <c r="O15" s="60">
        <v>500</v>
      </c>
      <c r="P15" s="60">
        <v>500</v>
      </c>
    </row>
    <row r="16" spans="1:16" ht="21" x14ac:dyDescent="0.5">
      <c r="A16" s="47">
        <v>14</v>
      </c>
      <c r="B16" s="47" t="s">
        <v>585</v>
      </c>
      <c r="C16" s="75" t="s">
        <v>632</v>
      </c>
      <c r="D16" s="46" t="s">
        <v>633</v>
      </c>
      <c r="E16" s="46" t="str">
        <f>INDEX(Leikmannaskrá!$A$2:$D$1171,MATCH(C16,Leikmannaskrá!$A$2:$A$1171,0),3)</f>
        <v>TBR</v>
      </c>
      <c r="F16" s="44">
        <f>SUM(LARGE(H16:P16,{1;2;3;4;5}))</f>
        <v>9200</v>
      </c>
      <c r="G16" s="44">
        <f t="shared" si="0"/>
        <v>9200</v>
      </c>
      <c r="H16" s="60">
        <v>0</v>
      </c>
      <c r="I16" s="63">
        <v>0</v>
      </c>
      <c r="J16" s="60">
        <v>0</v>
      </c>
      <c r="K16" s="63">
        <v>0</v>
      </c>
      <c r="L16" s="63">
        <v>0</v>
      </c>
      <c r="M16" s="63">
        <v>0</v>
      </c>
      <c r="N16" s="63">
        <v>0</v>
      </c>
      <c r="O16" s="63">
        <v>0</v>
      </c>
      <c r="P16" s="63">
        <v>9200</v>
      </c>
    </row>
    <row r="17" spans="1:21" ht="21" x14ac:dyDescent="0.5">
      <c r="A17" s="44">
        <v>15</v>
      </c>
      <c r="B17" s="47" t="s">
        <v>585</v>
      </c>
      <c r="C17" s="48" t="s">
        <v>202</v>
      </c>
      <c r="D17" s="49" t="str">
        <f>INDEX(Leikmannaskrá!$A$2:$D$1171,MATCH(C17,Leikmannaskrá!$A$2:$A$1171,0),2)</f>
        <v>030399-3589</v>
      </c>
      <c r="E17" s="49" t="str">
        <f>INDEX(Leikmannaskrá!$A$2:$D$1171,MATCH(C17,Leikmannaskrá!$A$2:$A$1171,0),3)</f>
        <v>TBR</v>
      </c>
      <c r="F17" s="47">
        <f>SUM(LARGE(H17:P17,{1;2;3;4;5}))</f>
        <v>8520</v>
      </c>
      <c r="G17" s="47">
        <f t="shared" si="0"/>
        <v>9020</v>
      </c>
      <c r="H17" s="60">
        <v>0</v>
      </c>
      <c r="I17" s="60">
        <v>2000</v>
      </c>
      <c r="J17" s="60">
        <v>500</v>
      </c>
      <c r="K17" s="60">
        <v>0</v>
      </c>
      <c r="L17" s="60">
        <v>500</v>
      </c>
      <c r="M17" s="60">
        <v>2760</v>
      </c>
      <c r="N17" s="60">
        <v>0</v>
      </c>
      <c r="O17" s="60">
        <v>2760</v>
      </c>
      <c r="P17" s="60">
        <v>500</v>
      </c>
      <c r="T17" s="54"/>
      <c r="U17" s="54"/>
    </row>
    <row r="18" spans="1:21" ht="21" x14ac:dyDescent="0.5">
      <c r="A18" s="47">
        <v>16</v>
      </c>
      <c r="B18" s="47" t="s">
        <v>585</v>
      </c>
      <c r="C18" s="55" t="s">
        <v>343</v>
      </c>
      <c r="D18" s="49" t="str">
        <f>INDEX(Leikmannaskrá!$A$2:$D$1171,MATCH(C18,Leikmannaskrá!$A$2:$A$1171,0),2)</f>
        <v>230205-2130</v>
      </c>
      <c r="E18" s="49" t="str">
        <f>INDEX(Leikmannaskrá!$A$2:$D$1171,MATCH(C18,Leikmannaskrá!$A$2:$A$1171,0),3)</f>
        <v>TBR</v>
      </c>
      <c r="F18" s="47">
        <f>SUM(LARGE(H18:P18,{1;2;3;4;5}))</f>
        <v>7100</v>
      </c>
      <c r="G18" s="47">
        <f t="shared" si="0"/>
        <v>8100</v>
      </c>
      <c r="H18" s="60">
        <v>500</v>
      </c>
      <c r="I18" s="60">
        <v>250</v>
      </c>
      <c r="J18" s="60">
        <v>250</v>
      </c>
      <c r="K18" s="60">
        <v>250</v>
      </c>
      <c r="L18" s="60">
        <v>3000</v>
      </c>
      <c r="M18" s="60">
        <v>1200</v>
      </c>
      <c r="N18" s="60">
        <v>250</v>
      </c>
      <c r="O18" s="60">
        <v>1200</v>
      </c>
      <c r="P18" s="60">
        <v>1200</v>
      </c>
    </row>
    <row r="19" spans="1:21" ht="21" x14ac:dyDescent="0.5">
      <c r="A19" s="44">
        <v>17</v>
      </c>
      <c r="B19" s="47" t="s">
        <v>585</v>
      </c>
      <c r="C19" s="48" t="s">
        <v>501</v>
      </c>
      <c r="D19" s="49" t="str">
        <f>INDEX(Leikmannaskrá!$A$2:$D$1171,MATCH(C19,Leikmannaskrá!$A$2:$A$1171,0),2)</f>
        <v>290604-2140</v>
      </c>
      <c r="E19" s="49" t="str">
        <f>INDEX(Leikmannaskrá!$A$2:$D$1171,MATCH(C19,Leikmannaskrá!$A$2:$A$1171,0),3)</f>
        <v>BH</v>
      </c>
      <c r="F19" s="47">
        <f>SUM(LARGE(H19:P19,{1;2;3;4;5}))</f>
        <v>6900</v>
      </c>
      <c r="G19" s="47">
        <f t="shared" si="0"/>
        <v>7650</v>
      </c>
      <c r="H19" s="60">
        <v>500</v>
      </c>
      <c r="I19" s="60">
        <v>250</v>
      </c>
      <c r="J19" s="60">
        <v>1200</v>
      </c>
      <c r="K19" s="60">
        <v>2000</v>
      </c>
      <c r="L19" s="60">
        <v>2000</v>
      </c>
      <c r="M19" s="60">
        <v>1200</v>
      </c>
      <c r="N19" s="60">
        <v>0</v>
      </c>
      <c r="O19" s="60">
        <v>250</v>
      </c>
      <c r="P19" s="60">
        <v>250</v>
      </c>
    </row>
    <row r="20" spans="1:21" ht="21" x14ac:dyDescent="0.5">
      <c r="A20" s="47">
        <v>18</v>
      </c>
      <c r="B20" s="47" t="s">
        <v>585</v>
      </c>
      <c r="C20" s="71" t="s">
        <v>664</v>
      </c>
      <c r="D20" s="49" t="str">
        <f>INDEX(Leikmannaskrá!$A$2:$D$1171,MATCH(C20,Leikmannaskrá!$A$2:$A$1171,0),2)</f>
        <v>031210-2400</v>
      </c>
      <c r="E20" s="49" t="str">
        <f>INDEX(Leikmannaskrá!$A$2:$D$1171,MATCH(C20,Leikmannaskrá!$A$2:$A$1171,0),3)</f>
        <v>TBR</v>
      </c>
      <c r="F20" s="47">
        <f>SUM(LARGE(H20:P20,{1;2;3;4;5}))</f>
        <v>6075</v>
      </c>
      <c r="G20" s="47">
        <f t="shared" si="0"/>
        <v>6575</v>
      </c>
      <c r="H20" s="60">
        <v>0</v>
      </c>
      <c r="I20" s="60">
        <v>1275</v>
      </c>
      <c r="J20" s="60">
        <v>0</v>
      </c>
      <c r="K20" s="60">
        <v>250</v>
      </c>
      <c r="L20" s="60">
        <v>2000</v>
      </c>
      <c r="M20" s="60">
        <v>250</v>
      </c>
      <c r="N20" s="60">
        <v>250</v>
      </c>
      <c r="O20" s="60">
        <v>1700</v>
      </c>
      <c r="P20" s="60">
        <v>850</v>
      </c>
    </row>
    <row r="21" spans="1:21" ht="21" x14ac:dyDescent="0.5">
      <c r="A21" s="44">
        <v>19</v>
      </c>
      <c r="B21" s="47" t="s">
        <v>585</v>
      </c>
      <c r="C21" s="48" t="s">
        <v>507</v>
      </c>
      <c r="D21" s="49" t="str">
        <f>INDEX(Leikmannaskrá!$A$2:$D$1171,MATCH(C21,Leikmannaskrá!$A$2:$A$1171,0),2)</f>
        <v>100103-2140</v>
      </c>
      <c r="E21" s="49" t="str">
        <f>INDEX(Leikmannaskrá!$A$2:$D$1171,MATCH(C21,Leikmannaskrá!$A$2:$A$1171,0),3)</f>
        <v>BH</v>
      </c>
      <c r="F21" s="47">
        <f>SUM(LARGE(H21:P21,{1;2;3;4;5}))</f>
        <v>6000</v>
      </c>
      <c r="G21" s="47">
        <f t="shared" si="0"/>
        <v>6000</v>
      </c>
      <c r="H21" s="60">
        <v>0</v>
      </c>
      <c r="I21" s="60">
        <v>0</v>
      </c>
      <c r="J21" s="60">
        <v>0</v>
      </c>
      <c r="K21" s="60">
        <v>0</v>
      </c>
      <c r="L21" s="60">
        <v>0</v>
      </c>
      <c r="M21" s="60">
        <v>0</v>
      </c>
      <c r="N21" s="60">
        <v>0</v>
      </c>
      <c r="O21" s="60">
        <v>2000</v>
      </c>
      <c r="P21" s="60">
        <v>4000</v>
      </c>
    </row>
    <row r="22" spans="1:21" ht="21" x14ac:dyDescent="0.5">
      <c r="A22" s="47">
        <v>20</v>
      </c>
      <c r="B22" s="47" t="s">
        <v>585</v>
      </c>
      <c r="C22" s="66" t="s">
        <v>166</v>
      </c>
      <c r="D22" s="49" t="str">
        <f>INDEX(Leikmannaskrá!$A$2:$D$1171,MATCH(C22,Leikmannaskrá!$A$2:$A$1171,0),2)</f>
        <v>020301-3330</v>
      </c>
      <c r="E22" s="49" t="str">
        <f>INDEX(Leikmannaskrá!$A$2:$D$1171,MATCH(C22,Leikmannaskrá!$A$2:$A$1171,0),3)</f>
        <v>TBR</v>
      </c>
      <c r="F22" s="47">
        <f>SUM(LARGE(H22:P22,{1;2;3;4;5}))</f>
        <v>5750</v>
      </c>
      <c r="G22" s="47">
        <f t="shared" si="0"/>
        <v>6000</v>
      </c>
      <c r="H22" s="60">
        <v>0</v>
      </c>
      <c r="I22" s="60">
        <v>250</v>
      </c>
      <c r="J22" s="60">
        <v>4000</v>
      </c>
      <c r="K22" s="60">
        <v>500</v>
      </c>
      <c r="L22" s="60">
        <v>500</v>
      </c>
      <c r="M22" s="60">
        <v>0</v>
      </c>
      <c r="N22" s="60">
        <v>500</v>
      </c>
      <c r="O22" s="60">
        <v>0</v>
      </c>
      <c r="P22" s="60">
        <v>250</v>
      </c>
    </row>
    <row r="23" spans="1:21" ht="21" x14ac:dyDescent="0.5">
      <c r="A23" s="44">
        <v>21</v>
      </c>
      <c r="B23" s="47" t="s">
        <v>585</v>
      </c>
      <c r="C23" s="71" t="s">
        <v>665</v>
      </c>
      <c r="D23" s="49" t="str">
        <f>INDEX(Leikmannaskrá!$A$2:$D$1171,MATCH(C23,Leikmannaskrá!$A$2:$A$1171,0),2)</f>
        <v>060110-2710</v>
      </c>
      <c r="E23" s="49" t="str">
        <f>INDEX(Leikmannaskrá!$A$2:$D$1171,MATCH(C23,Leikmannaskrá!$A$2:$A$1171,0),3)</f>
        <v>TBR</v>
      </c>
      <c r="F23" s="47">
        <f>SUM(LARGE(H23:P23,{1;2;3;4;5}))</f>
        <v>5600</v>
      </c>
      <c r="G23" s="47">
        <f t="shared" si="0"/>
        <v>5725</v>
      </c>
      <c r="H23" s="60">
        <v>500</v>
      </c>
      <c r="I23" s="60">
        <v>125</v>
      </c>
      <c r="J23" s="60">
        <v>0</v>
      </c>
      <c r="K23" s="60">
        <v>850</v>
      </c>
      <c r="L23" s="60">
        <v>1700</v>
      </c>
      <c r="M23" s="60">
        <v>0</v>
      </c>
      <c r="N23" s="60">
        <v>1275</v>
      </c>
      <c r="O23" s="60">
        <v>1275</v>
      </c>
      <c r="P23" s="60">
        <v>0</v>
      </c>
    </row>
    <row r="24" spans="1:21" ht="21" x14ac:dyDescent="0.5">
      <c r="A24" s="47">
        <v>22</v>
      </c>
      <c r="B24" s="47" t="s">
        <v>585</v>
      </c>
      <c r="C24" s="48" t="s">
        <v>234</v>
      </c>
      <c r="D24" s="49" t="str">
        <f>INDEX(Leikmannaskrá!$A$2:$D$1171,MATCH(C24,Leikmannaskrá!$A$2:$A$1171,0),2)</f>
        <v>300904-2460</v>
      </c>
      <c r="E24" s="49" t="str">
        <f>INDEX(Leikmannaskrá!$A$2:$D$1171,MATCH(C24,Leikmannaskrá!$A$2:$A$1171,0),3)</f>
        <v>BH</v>
      </c>
      <c r="F24" s="47">
        <f>SUM(LARGE(H24:P24,{1;2;3;4;5}))</f>
        <v>5520</v>
      </c>
      <c r="G24" s="47">
        <f t="shared" si="0"/>
        <v>5520</v>
      </c>
      <c r="H24" s="60">
        <v>0</v>
      </c>
      <c r="I24" s="60">
        <v>0</v>
      </c>
      <c r="J24" s="60">
        <v>0</v>
      </c>
      <c r="K24" s="60">
        <v>0</v>
      </c>
      <c r="L24" s="60">
        <v>0</v>
      </c>
      <c r="M24" s="60">
        <v>0</v>
      </c>
      <c r="N24" s="60">
        <v>0</v>
      </c>
      <c r="O24" s="60">
        <v>2760</v>
      </c>
      <c r="P24" s="60">
        <v>2760</v>
      </c>
    </row>
    <row r="25" spans="1:21" ht="21" x14ac:dyDescent="0.5">
      <c r="A25" s="44">
        <v>23</v>
      </c>
      <c r="B25" s="47" t="s">
        <v>585</v>
      </c>
      <c r="C25" s="71" t="s">
        <v>706</v>
      </c>
      <c r="D25" s="49" t="str">
        <f>INDEX(Leikmannaskrá!$A$2:$D$1171,MATCH(C25,Leikmannaskrá!$A$2:$A$1171,0),2)</f>
        <v>050710-2890</v>
      </c>
      <c r="E25" s="49" t="str">
        <f>INDEX(Leikmannaskrá!$A$2:$D$1171,MATCH(C25,Leikmannaskrá!$A$2:$A$1171,0),3)</f>
        <v>BH</v>
      </c>
      <c r="F25" s="47">
        <f>SUM(LARGE(H25:P25,{1;2;3;4;5}))</f>
        <v>5360</v>
      </c>
      <c r="G25" s="47">
        <f t="shared" si="0"/>
        <v>5360</v>
      </c>
      <c r="H25" s="60">
        <v>0</v>
      </c>
      <c r="I25" s="60">
        <v>1700</v>
      </c>
      <c r="J25" s="60">
        <v>0</v>
      </c>
      <c r="K25" s="60">
        <v>1700</v>
      </c>
      <c r="L25" s="60">
        <v>850</v>
      </c>
      <c r="M25" s="60">
        <v>600</v>
      </c>
      <c r="N25" s="60">
        <v>0</v>
      </c>
      <c r="O25" s="60">
        <v>0</v>
      </c>
      <c r="P25" s="60">
        <v>510</v>
      </c>
    </row>
    <row r="26" spans="1:21" ht="21.5" thickBot="1" x14ac:dyDescent="0.55000000000000004">
      <c r="A26" s="50">
        <v>24</v>
      </c>
      <c r="B26" s="50" t="s">
        <v>585</v>
      </c>
      <c r="C26" s="51" t="s">
        <v>188</v>
      </c>
      <c r="D26" s="52" t="str">
        <f>INDEX(Leikmannaskrá!$A$2:$D$1171,MATCH(C26,Leikmannaskrá!$A$2:$A$1171,0),2)</f>
        <v>150300-3390</v>
      </c>
      <c r="E26" s="52" t="str">
        <f>INDEX(Leikmannaskrá!$A$2:$D$1171,MATCH(C26,Leikmannaskrá!$A$2:$A$1171,0),3)</f>
        <v>TBR</v>
      </c>
      <c r="F26" s="50">
        <f>SUM(LARGE(H26:P26,{1;2;3;4;5}))</f>
        <v>5250</v>
      </c>
      <c r="G26" s="50">
        <f t="shared" si="0"/>
        <v>5500</v>
      </c>
      <c r="H26" s="62">
        <v>0</v>
      </c>
      <c r="I26" s="62">
        <v>0</v>
      </c>
      <c r="J26" s="62">
        <v>2000</v>
      </c>
      <c r="K26" s="62">
        <v>250</v>
      </c>
      <c r="L26" s="62">
        <v>250</v>
      </c>
      <c r="M26" s="62">
        <v>2000</v>
      </c>
      <c r="N26" s="62">
        <v>0</v>
      </c>
      <c r="O26" s="62">
        <v>500</v>
      </c>
      <c r="P26" s="62">
        <v>500</v>
      </c>
    </row>
    <row r="27" spans="1:21" ht="21" x14ac:dyDescent="0.5">
      <c r="A27" s="44">
        <v>25</v>
      </c>
      <c r="B27" s="44" t="s">
        <v>586</v>
      </c>
      <c r="C27" s="75" t="s">
        <v>412</v>
      </c>
      <c r="D27" s="46" t="str">
        <f>INDEX(Leikmannaskrá!$A$2:$D$1171,MATCH(C27,Leikmannaskrá!$A$2:$A$1171,0),2)</f>
        <v>090807-4390</v>
      </c>
      <c r="E27" s="46" t="str">
        <f>INDEX(Leikmannaskrá!$A$2:$D$1171,MATCH(C27,Leikmannaskrá!$A$2:$A$1171,0),3)</f>
        <v>ÍA</v>
      </c>
      <c r="F27" s="44">
        <f>SUM(LARGE(H27:P27,{1;2;3;4;5}))</f>
        <v>5200</v>
      </c>
      <c r="G27" s="44">
        <f t="shared" si="0"/>
        <v>5200</v>
      </c>
      <c r="H27" s="63">
        <v>0</v>
      </c>
      <c r="I27" s="63">
        <v>0</v>
      </c>
      <c r="J27" s="63">
        <v>0</v>
      </c>
      <c r="K27" s="63">
        <v>4000</v>
      </c>
      <c r="L27" s="63">
        <v>0</v>
      </c>
      <c r="M27" s="63">
        <v>1200</v>
      </c>
      <c r="N27" s="63">
        <v>0</v>
      </c>
      <c r="O27" s="63">
        <v>0</v>
      </c>
      <c r="P27" s="63">
        <v>0</v>
      </c>
    </row>
    <row r="28" spans="1:21" ht="21" x14ac:dyDescent="0.5">
      <c r="A28" s="47">
        <v>26</v>
      </c>
      <c r="B28" s="44" t="s">
        <v>586</v>
      </c>
      <c r="C28" s="55" t="s">
        <v>451</v>
      </c>
      <c r="D28" s="49" t="str">
        <f>INDEX(Leikmannaskrá!$A$2:$D$1171,MATCH(C28,Leikmannaskrá!$A$2:$A$1171,0),2)</f>
        <v>060508-3480</v>
      </c>
      <c r="E28" s="49" t="str">
        <f>INDEX(Leikmannaskrá!$A$2:$D$1171,MATCH(C28,Leikmannaskrá!$A$2:$A$1171,0),3)</f>
        <v>BH</v>
      </c>
      <c r="F28" s="47">
        <f>SUM(LARGE(H28:P28,{1;2;3;4;5}))</f>
        <v>5185</v>
      </c>
      <c r="G28" s="47">
        <f t="shared" si="0"/>
        <v>5820</v>
      </c>
      <c r="H28" s="60">
        <v>0</v>
      </c>
      <c r="I28" s="60">
        <v>510</v>
      </c>
      <c r="J28" s="60">
        <v>1275</v>
      </c>
      <c r="K28" s="60">
        <v>0</v>
      </c>
      <c r="L28" s="60">
        <v>510</v>
      </c>
      <c r="M28" s="60">
        <v>1700</v>
      </c>
      <c r="N28" s="60">
        <v>125</v>
      </c>
      <c r="O28" s="60">
        <v>850</v>
      </c>
      <c r="P28" s="60">
        <v>850</v>
      </c>
    </row>
    <row r="29" spans="1:21" ht="21" x14ac:dyDescent="0.5">
      <c r="A29" s="44">
        <v>27</v>
      </c>
      <c r="B29" s="44" t="s">
        <v>586</v>
      </c>
      <c r="C29" s="55" t="s">
        <v>371</v>
      </c>
      <c r="D29" s="49" t="str">
        <f>INDEX(Leikmannaskrá!$A$2:$D$1171,MATCH(C29,Leikmannaskrá!$A$2:$A$1171,0),2)</f>
        <v>290800-2260</v>
      </c>
      <c r="E29" s="49" t="str">
        <f>INDEX(Leikmannaskrá!$A$2:$D$1171,MATCH(C29,Leikmannaskrá!$A$2:$A$1171,0),3)</f>
        <v>BH</v>
      </c>
      <c r="F29" s="47">
        <f>SUM(LARGE(H29:P29,{1;2;3;4;5}))</f>
        <v>4930</v>
      </c>
      <c r="G29" s="47">
        <f t="shared" si="0"/>
        <v>5055</v>
      </c>
      <c r="H29" s="60">
        <v>0</v>
      </c>
      <c r="I29" s="60">
        <v>0</v>
      </c>
      <c r="J29" s="60">
        <v>125</v>
      </c>
      <c r="K29" s="60">
        <v>0</v>
      </c>
      <c r="L29" s="60">
        <v>850</v>
      </c>
      <c r="M29" s="60">
        <v>1275</v>
      </c>
      <c r="N29" s="60">
        <v>850</v>
      </c>
      <c r="O29" s="60">
        <v>255</v>
      </c>
      <c r="P29" s="60">
        <v>1700</v>
      </c>
    </row>
    <row r="30" spans="1:21" ht="21" x14ac:dyDescent="0.5">
      <c r="A30" s="47">
        <v>28</v>
      </c>
      <c r="B30" s="44" t="s">
        <v>586</v>
      </c>
      <c r="C30" s="55" t="s">
        <v>232</v>
      </c>
      <c r="D30" s="49" t="str">
        <f>INDEX(Leikmannaskrá!$A$2:$D$1171,MATCH(C30,Leikmannaskrá!$A$2:$A$1171,0),2)</f>
        <v>061106-2270</v>
      </c>
      <c r="E30" s="49" t="str">
        <f>INDEX(Leikmannaskrá!$A$2:$D$1171,MATCH(C30,Leikmannaskrá!$A$2:$A$1171,0),3)</f>
        <v>TBR</v>
      </c>
      <c r="F30" s="47">
        <f>SUM(LARGE(H30:P30,{1;2;3;4;5}))</f>
        <v>4200</v>
      </c>
      <c r="G30" s="47">
        <f t="shared" si="0"/>
        <v>4450</v>
      </c>
      <c r="H30" s="60">
        <v>500</v>
      </c>
      <c r="I30" s="60">
        <v>250</v>
      </c>
      <c r="J30" s="60">
        <v>1200</v>
      </c>
      <c r="K30" s="60">
        <v>0</v>
      </c>
      <c r="L30" s="60">
        <v>250</v>
      </c>
      <c r="M30" s="60">
        <v>250</v>
      </c>
      <c r="N30" s="60">
        <v>0</v>
      </c>
      <c r="O30" s="60">
        <v>0</v>
      </c>
      <c r="P30" s="60">
        <v>2000</v>
      </c>
    </row>
    <row r="31" spans="1:21" ht="21" x14ac:dyDescent="0.5">
      <c r="A31" s="44">
        <v>29</v>
      </c>
      <c r="B31" s="44" t="s">
        <v>586</v>
      </c>
      <c r="C31" s="71" t="s">
        <v>776</v>
      </c>
      <c r="D31" s="49" t="str">
        <f>INDEX(Leikmannaskrá!$A$2:$D$1171,MATCH(C31,Leikmannaskrá!$A$2:$A$1171,0),2)</f>
        <v>040700-3580</v>
      </c>
      <c r="E31" s="49" t="str">
        <f>INDEX(Leikmannaskrá!$A$2:$D$1171,MATCH(C31,Leikmannaskrá!$A$2:$A$1171,0),3)</f>
        <v>BH</v>
      </c>
      <c r="F31" s="47">
        <f>SUM(LARGE(H31:P31,{1;2;3;4;5}))</f>
        <v>4200</v>
      </c>
      <c r="G31" s="47">
        <f t="shared" si="0"/>
        <v>4200</v>
      </c>
      <c r="H31" s="60">
        <v>0</v>
      </c>
      <c r="I31" s="60">
        <v>0</v>
      </c>
      <c r="J31" s="60">
        <v>0</v>
      </c>
      <c r="K31" s="60">
        <v>0</v>
      </c>
      <c r="L31" s="60">
        <v>1200</v>
      </c>
      <c r="M31" s="60">
        <v>0</v>
      </c>
      <c r="N31" s="60">
        <v>3000</v>
      </c>
      <c r="O31" s="60">
        <v>0</v>
      </c>
      <c r="P31" s="60">
        <v>0</v>
      </c>
    </row>
    <row r="32" spans="1:21" ht="21" x14ac:dyDescent="0.5">
      <c r="A32" s="47">
        <v>30</v>
      </c>
      <c r="B32" s="44" t="s">
        <v>586</v>
      </c>
      <c r="C32" s="48" t="s">
        <v>250</v>
      </c>
      <c r="D32" s="49" t="str">
        <f>INDEX(Leikmannaskrá!$A$2:$D$1171,MATCH(C32,Leikmannaskrá!$A$2:$A$1171,0),2)</f>
        <v>160104-2440</v>
      </c>
      <c r="E32" s="49" t="str">
        <f>INDEX(Leikmannaskrá!$A$2:$D$1171,MATCH(C32,Leikmannaskrá!$A$2:$A$1171,0),3)</f>
        <v>BH</v>
      </c>
      <c r="F32" s="47">
        <f>SUM(LARGE(H32:P32,{1;2;3;4;5}))</f>
        <v>4000</v>
      </c>
      <c r="G32" s="47">
        <f t="shared" si="0"/>
        <v>4000</v>
      </c>
      <c r="H32" s="60">
        <v>0</v>
      </c>
      <c r="I32" s="60">
        <v>0</v>
      </c>
      <c r="J32" s="60">
        <v>0</v>
      </c>
      <c r="K32" s="60">
        <v>0</v>
      </c>
      <c r="L32" s="60">
        <v>4000</v>
      </c>
      <c r="M32" s="60">
        <v>0</v>
      </c>
      <c r="N32" s="60">
        <v>0</v>
      </c>
      <c r="O32" s="60">
        <v>0</v>
      </c>
      <c r="P32" s="60">
        <v>0</v>
      </c>
    </row>
    <row r="33" spans="1:21" ht="21" x14ac:dyDescent="0.5">
      <c r="A33" s="44">
        <v>31</v>
      </c>
      <c r="B33" s="44" t="s">
        <v>586</v>
      </c>
      <c r="C33" s="55" t="s">
        <v>285</v>
      </c>
      <c r="D33" s="49" t="str">
        <f>INDEX(Leikmannaskrá!$A$2:$D$1171,MATCH(C33,Leikmannaskrá!$A$2:$A$1171,0),2)</f>
        <v>281192-2489</v>
      </c>
      <c r="E33" s="49" t="str">
        <f>INDEX(Leikmannaskrá!$A$2:$D$1171,MATCH(C33,Leikmannaskrá!$A$2:$A$1171,0),3)</f>
        <v>BH</v>
      </c>
      <c r="F33" s="47">
        <f>SUM(LARGE(H33:P33,{1;2;3;4;5}))</f>
        <v>3735</v>
      </c>
      <c r="G33" s="47">
        <f t="shared" si="0"/>
        <v>3735</v>
      </c>
      <c r="H33" s="60">
        <v>0</v>
      </c>
      <c r="I33" s="60">
        <v>0</v>
      </c>
      <c r="J33" s="60">
        <v>125</v>
      </c>
      <c r="K33" s="60">
        <v>125</v>
      </c>
      <c r="L33" s="60">
        <v>1275</v>
      </c>
      <c r="M33" s="60">
        <v>0</v>
      </c>
      <c r="N33" s="60">
        <v>1700</v>
      </c>
      <c r="O33" s="60">
        <v>0</v>
      </c>
      <c r="P33" s="60">
        <v>510</v>
      </c>
    </row>
    <row r="34" spans="1:21" ht="21" x14ac:dyDescent="0.5">
      <c r="A34" s="47">
        <v>32</v>
      </c>
      <c r="B34" s="44" t="s">
        <v>586</v>
      </c>
      <c r="C34" s="55" t="s">
        <v>52</v>
      </c>
      <c r="D34" s="49" t="str">
        <f>INDEX(Leikmannaskrá!$A$2:$D$1171,MATCH(C34,Leikmannaskrá!$A$2:$A$1171,0),2)</f>
        <v>101105-3850</v>
      </c>
      <c r="E34" s="49" t="str">
        <f>INDEX(Leikmannaskrá!$A$2:$D$1171,MATCH(C34,Leikmannaskrá!$A$2:$A$1171,0),3)</f>
        <v>BH</v>
      </c>
      <c r="F34" s="47">
        <f>SUM(LARGE(H34:P34,{1;2;3;4;5}))</f>
        <v>3700</v>
      </c>
      <c r="G34" s="47">
        <f t="shared" si="0"/>
        <v>3700</v>
      </c>
      <c r="H34" s="60">
        <v>0</v>
      </c>
      <c r="I34" s="60">
        <v>0</v>
      </c>
      <c r="J34" s="60">
        <v>250</v>
      </c>
      <c r="K34" s="60">
        <v>2000</v>
      </c>
      <c r="L34" s="60">
        <v>0</v>
      </c>
      <c r="M34" s="60">
        <v>0</v>
      </c>
      <c r="N34" s="60">
        <v>0</v>
      </c>
      <c r="O34" s="60">
        <v>1200</v>
      </c>
      <c r="P34" s="60">
        <v>250</v>
      </c>
    </row>
    <row r="35" spans="1:21" ht="21" x14ac:dyDescent="0.5">
      <c r="A35" s="44">
        <v>33</v>
      </c>
      <c r="B35" s="44" t="s">
        <v>586</v>
      </c>
      <c r="C35" s="71" t="s">
        <v>714</v>
      </c>
      <c r="D35" s="49" t="str">
        <f>INDEX(Leikmannaskrá!$A$2:$D$1171,MATCH(C35,Leikmannaskrá!$A$2:$A$1171,0),2)</f>
        <v>050710-2620</v>
      </c>
      <c r="E35" s="49" t="str">
        <f>INDEX(Leikmannaskrá!$A$2:$D$1171,MATCH(C35,Leikmannaskrá!$A$2:$A$1171,0),3)</f>
        <v>BH</v>
      </c>
      <c r="F35" s="47">
        <f>SUM(LARGE(H35:P35,{1;2;3;4;5}))</f>
        <v>2930</v>
      </c>
      <c r="G35" s="47">
        <f t="shared" ref="G35:G66" si="1">SUM(H35:P35)</f>
        <v>2930</v>
      </c>
      <c r="H35" s="60">
        <v>0</v>
      </c>
      <c r="I35" s="60">
        <v>510</v>
      </c>
      <c r="J35" s="60">
        <v>0</v>
      </c>
      <c r="K35" s="60">
        <v>1275</v>
      </c>
      <c r="L35" s="60">
        <v>170</v>
      </c>
      <c r="M35" s="60">
        <v>850</v>
      </c>
      <c r="N35" s="60">
        <v>0</v>
      </c>
      <c r="O35" s="60">
        <v>0</v>
      </c>
      <c r="P35" s="60">
        <v>125</v>
      </c>
    </row>
    <row r="36" spans="1:21" ht="21" x14ac:dyDescent="0.5">
      <c r="A36" s="47">
        <v>34</v>
      </c>
      <c r="B36" s="44" t="s">
        <v>586</v>
      </c>
      <c r="C36" s="55" t="s">
        <v>88</v>
      </c>
      <c r="D36" s="49" t="str">
        <f>INDEX(Leikmannaskrá!$A$2:$D$1171,MATCH(C36,Leikmannaskrá!$A$2:$A$1171,0),2)</f>
        <v>161194-2049</v>
      </c>
      <c r="E36" s="49" t="str">
        <f>INDEX(Leikmannaskrá!$A$2:$D$1171,MATCH(C36,Leikmannaskrá!$A$2:$A$1171,0),3)</f>
        <v>UMFA</v>
      </c>
      <c r="F36" s="47">
        <f>SUM(LARGE(H36:P36,{1;2;3;4;5}))</f>
        <v>2890</v>
      </c>
      <c r="G36" s="47">
        <f t="shared" si="1"/>
        <v>3185</v>
      </c>
      <c r="H36" s="60">
        <v>0</v>
      </c>
      <c r="I36" s="60">
        <v>255</v>
      </c>
      <c r="J36" s="60">
        <v>1700</v>
      </c>
      <c r="K36" s="60">
        <v>125</v>
      </c>
      <c r="L36" s="60">
        <v>170</v>
      </c>
      <c r="M36" s="60">
        <v>255</v>
      </c>
      <c r="N36" s="60">
        <v>510</v>
      </c>
      <c r="O36" s="60">
        <v>170</v>
      </c>
      <c r="P36" s="60">
        <v>0</v>
      </c>
    </row>
    <row r="37" spans="1:21" ht="21" x14ac:dyDescent="0.5">
      <c r="A37" s="44">
        <v>35</v>
      </c>
      <c r="B37" s="44" t="s">
        <v>586</v>
      </c>
      <c r="C37" s="48" t="s">
        <v>698</v>
      </c>
      <c r="D37" s="49" t="str">
        <f>INDEX(Leikmannaskrá!$A$2:$D$1171,MATCH(C37,Leikmannaskrá!$A$2:$A$1171,0),2)</f>
        <v>010795-3039</v>
      </c>
      <c r="E37" s="49" t="str">
        <f>INDEX(Leikmannaskrá!$A$2:$D$1171,MATCH(C37,Leikmannaskrá!$A$2:$A$1171,0),3)</f>
        <v>TBR</v>
      </c>
      <c r="F37" s="47">
        <f>SUM(LARGE(H37:P37,{1;2;3;4;5}))</f>
        <v>2760</v>
      </c>
      <c r="G37" s="47">
        <f t="shared" si="1"/>
        <v>2760</v>
      </c>
      <c r="H37" s="60">
        <v>0</v>
      </c>
      <c r="I37" s="60">
        <v>0</v>
      </c>
      <c r="J37" s="60">
        <v>0</v>
      </c>
      <c r="K37" s="60">
        <v>0</v>
      </c>
      <c r="L37" s="60">
        <v>0</v>
      </c>
      <c r="M37" s="60">
        <v>0</v>
      </c>
      <c r="N37" s="60">
        <v>0</v>
      </c>
      <c r="O37" s="60">
        <v>0</v>
      </c>
      <c r="P37" s="60">
        <v>2760</v>
      </c>
    </row>
    <row r="38" spans="1:21" ht="21" x14ac:dyDescent="0.5">
      <c r="A38" s="47">
        <v>36</v>
      </c>
      <c r="B38" s="44" t="s">
        <v>586</v>
      </c>
      <c r="C38" s="55" t="s">
        <v>652</v>
      </c>
      <c r="D38" s="49" t="str">
        <f>INDEX(Leikmannaskrá!$A$2:$D$1171,MATCH(C38,Leikmannaskrá!$A$2:$A$1171,0),2)</f>
        <v>190109-2670</v>
      </c>
      <c r="E38" s="49" t="str">
        <f>INDEX(Leikmannaskrá!$A$2:$D$1171,MATCH(C38,Leikmannaskrá!$A$2:$A$1171,0),3)</f>
        <v>BH</v>
      </c>
      <c r="F38" s="47">
        <f>SUM(LARGE(H38:P38,{1;2;3;4;5}))</f>
        <v>2380</v>
      </c>
      <c r="G38" s="47">
        <f t="shared" si="1"/>
        <v>2675</v>
      </c>
      <c r="H38" s="60">
        <v>0</v>
      </c>
      <c r="I38" s="60">
        <v>510</v>
      </c>
      <c r="J38" s="60">
        <v>0</v>
      </c>
      <c r="K38" s="60">
        <v>125</v>
      </c>
      <c r="L38" s="60">
        <v>170</v>
      </c>
      <c r="M38" s="60">
        <v>850</v>
      </c>
      <c r="N38" s="60">
        <v>510</v>
      </c>
      <c r="O38" s="60">
        <v>255</v>
      </c>
      <c r="P38" s="60">
        <v>255</v>
      </c>
    </row>
    <row r="39" spans="1:21" ht="21" x14ac:dyDescent="0.5">
      <c r="A39" s="44">
        <v>37</v>
      </c>
      <c r="B39" s="44" t="s">
        <v>586</v>
      </c>
      <c r="C39" s="71" t="s">
        <v>728</v>
      </c>
      <c r="D39" s="49" t="str">
        <f>INDEX(Leikmannaskrá!$A$2:$D$1171,MATCH(C39,Leikmannaskrá!$A$2:$A$1171,0),2)</f>
        <v>020211-3260</v>
      </c>
      <c r="E39" s="49" t="str">
        <f>INDEX(Leikmannaskrá!$A$2:$D$1171,MATCH(C39,Leikmannaskrá!$A$2:$A$1171,0),3)</f>
        <v>BH</v>
      </c>
      <c r="F39" s="47">
        <f>SUM(LARGE(H39:P39,{1;2;3;4;5}))</f>
        <v>2335</v>
      </c>
      <c r="G39" s="47">
        <f t="shared" si="1"/>
        <v>2335</v>
      </c>
      <c r="H39" s="60">
        <v>0</v>
      </c>
      <c r="I39" s="60">
        <v>850</v>
      </c>
      <c r="J39" s="60">
        <v>0</v>
      </c>
      <c r="K39" s="60">
        <v>0</v>
      </c>
      <c r="L39" s="60">
        <v>510</v>
      </c>
      <c r="M39" s="60">
        <v>0</v>
      </c>
      <c r="N39" s="60">
        <v>850</v>
      </c>
      <c r="O39" s="60">
        <v>0</v>
      </c>
      <c r="P39" s="60">
        <v>125</v>
      </c>
    </row>
    <row r="40" spans="1:21" ht="21" x14ac:dyDescent="0.5">
      <c r="A40" s="47">
        <v>38</v>
      </c>
      <c r="B40" s="44" t="s">
        <v>586</v>
      </c>
      <c r="C40" s="55" t="s">
        <v>82</v>
      </c>
      <c r="D40" s="49" t="str">
        <f>INDEX(Leikmannaskrá!$A$2:$D$1171,MATCH(C40,Leikmannaskrá!$A$2:$A$1171,0),2)</f>
        <v>101006-2120</v>
      </c>
      <c r="E40" s="49" t="str">
        <f>INDEX(Leikmannaskrá!$A$2:$D$1171,MATCH(C40,Leikmannaskrá!$A$2:$A$1171,0),3)</f>
        <v>TBR</v>
      </c>
      <c r="F40" s="47">
        <f>SUM(LARGE(H40:P40,{1;2;3;4;5}))</f>
        <v>2125</v>
      </c>
      <c r="G40" s="47">
        <f t="shared" si="1"/>
        <v>2125</v>
      </c>
      <c r="H40" s="60">
        <v>0</v>
      </c>
      <c r="I40" s="60">
        <v>510</v>
      </c>
      <c r="J40" s="60">
        <v>510</v>
      </c>
      <c r="K40" s="60">
        <v>850</v>
      </c>
      <c r="L40" s="60">
        <v>0</v>
      </c>
      <c r="M40" s="60">
        <v>0</v>
      </c>
      <c r="N40" s="60">
        <v>255</v>
      </c>
      <c r="O40" s="60">
        <v>0</v>
      </c>
      <c r="P40" s="60">
        <v>0</v>
      </c>
    </row>
    <row r="41" spans="1:21" ht="21" x14ac:dyDescent="0.5">
      <c r="A41" s="44">
        <v>39</v>
      </c>
      <c r="B41" s="44" t="s">
        <v>586</v>
      </c>
      <c r="C41" s="71" t="s">
        <v>648</v>
      </c>
      <c r="D41" s="49" t="str">
        <f>INDEX(Leikmannaskrá!$A$2:$D$1171,MATCH(C41,Leikmannaskrá!$A$2:$A$1171,0),2)</f>
        <v>181108-2070</v>
      </c>
      <c r="E41" s="49" t="str">
        <f>INDEX(Leikmannaskrá!$A$2:$D$1171,MATCH(C41,Leikmannaskrá!$A$2:$A$1171,0),3)</f>
        <v>TBR</v>
      </c>
      <c r="F41" s="47">
        <f>SUM(LARGE(H41:P41,{1;2;3;4;5}))</f>
        <v>2035</v>
      </c>
      <c r="G41" s="47">
        <f t="shared" si="1"/>
        <v>2410</v>
      </c>
      <c r="H41" s="60">
        <v>0</v>
      </c>
      <c r="I41" s="60">
        <v>125</v>
      </c>
      <c r="J41" s="60">
        <v>250</v>
      </c>
      <c r="K41" s="60">
        <v>510</v>
      </c>
      <c r="L41" s="60">
        <v>510</v>
      </c>
      <c r="M41" s="60">
        <v>255</v>
      </c>
      <c r="N41" s="60">
        <v>510</v>
      </c>
      <c r="O41" s="60">
        <v>125</v>
      </c>
      <c r="P41" s="60">
        <v>125</v>
      </c>
    </row>
    <row r="42" spans="1:21" ht="21" x14ac:dyDescent="0.5">
      <c r="A42" s="47">
        <v>40</v>
      </c>
      <c r="B42" s="44" t="s">
        <v>586</v>
      </c>
      <c r="C42" s="71" t="s">
        <v>700</v>
      </c>
      <c r="D42" s="49" t="str">
        <f>INDEX(Leikmannaskrá!$A$2:$D$1171,MATCH(C42,Leikmannaskrá!$A$2:$A$1171,0),2)</f>
        <v>080799-2259</v>
      </c>
      <c r="E42" s="49" t="str">
        <f>INDEX(Leikmannaskrá!$A$2:$D$1171,MATCH(C42,Leikmannaskrá!$A$2:$A$1171,0),3)</f>
        <v>KR</v>
      </c>
      <c r="F42" s="47">
        <f>SUM(LARGE(H42:P42,{1;2;3;4;5}))</f>
        <v>2000</v>
      </c>
      <c r="G42" s="47">
        <f t="shared" si="1"/>
        <v>2000</v>
      </c>
      <c r="H42" s="60">
        <v>0</v>
      </c>
      <c r="I42" s="60">
        <v>0</v>
      </c>
      <c r="J42" s="60">
        <v>0</v>
      </c>
      <c r="K42" s="60">
        <v>0</v>
      </c>
      <c r="L42" s="60">
        <v>0</v>
      </c>
      <c r="M42" s="60">
        <v>0</v>
      </c>
      <c r="N42" s="60">
        <v>0</v>
      </c>
      <c r="O42" s="60">
        <v>0</v>
      </c>
      <c r="P42" s="60">
        <v>2000</v>
      </c>
    </row>
    <row r="43" spans="1:21" ht="21" x14ac:dyDescent="0.5">
      <c r="A43" s="44">
        <v>41</v>
      </c>
      <c r="B43" s="44" t="s">
        <v>586</v>
      </c>
      <c r="C43" s="66" t="s">
        <v>299</v>
      </c>
      <c r="D43" s="49" t="s">
        <v>300</v>
      </c>
      <c r="E43" s="49" t="str">
        <f>INDEX(Leikmannaskrá!$A$2:$D$1171,MATCH(C43,Leikmannaskrá!$A$2:$A$1171,0),3)</f>
        <v>BH</v>
      </c>
      <c r="F43" s="47">
        <f>SUM(LARGE(H43:P43,{1;2;3;4;5}))</f>
        <v>2000</v>
      </c>
      <c r="G43" s="47">
        <f t="shared" si="1"/>
        <v>2000</v>
      </c>
      <c r="H43" s="60">
        <v>0</v>
      </c>
      <c r="I43" s="60">
        <v>0</v>
      </c>
      <c r="J43" s="60">
        <v>0</v>
      </c>
      <c r="K43" s="60">
        <v>0</v>
      </c>
      <c r="L43" s="60">
        <v>0</v>
      </c>
      <c r="M43" s="60">
        <v>0</v>
      </c>
      <c r="N43" s="60">
        <v>2000</v>
      </c>
      <c r="O43" s="60">
        <v>0</v>
      </c>
      <c r="P43" s="60">
        <v>0</v>
      </c>
    </row>
    <row r="44" spans="1:21" ht="21" x14ac:dyDescent="0.5">
      <c r="A44" s="47">
        <v>42</v>
      </c>
      <c r="B44" s="44" t="s">
        <v>586</v>
      </c>
      <c r="C44" s="55" t="s">
        <v>547</v>
      </c>
      <c r="D44" s="49" t="str">
        <f>INDEX(Leikmannaskrá!$A$2:$D$1171,MATCH(C44,Leikmannaskrá!$A$2:$A$1171,0),2)</f>
        <v>041204-2060</v>
      </c>
      <c r="E44" s="49" t="str">
        <f>INDEX(Leikmannaskrá!$A$2:$D$1171,MATCH(C44,Leikmannaskrá!$A$2:$A$1171,0),3)</f>
        <v>TBR</v>
      </c>
      <c r="F44" s="47">
        <f>SUM(LARGE(H44:P44,{1;2;3;4;5}))</f>
        <v>1910</v>
      </c>
      <c r="G44" s="47">
        <f t="shared" si="1"/>
        <v>2035</v>
      </c>
      <c r="H44" s="60">
        <v>0</v>
      </c>
      <c r="I44" s="60">
        <v>0</v>
      </c>
      <c r="J44" s="60">
        <v>510</v>
      </c>
      <c r="K44" s="60">
        <v>125</v>
      </c>
      <c r="L44" s="60">
        <v>125</v>
      </c>
      <c r="M44" s="60">
        <v>0</v>
      </c>
      <c r="N44" s="60">
        <v>510</v>
      </c>
      <c r="O44" s="60">
        <v>510</v>
      </c>
      <c r="P44" s="60">
        <v>255</v>
      </c>
    </row>
    <row r="45" spans="1:21" ht="21" x14ac:dyDescent="0.5">
      <c r="A45" s="44">
        <v>43</v>
      </c>
      <c r="B45" s="44" t="s">
        <v>586</v>
      </c>
      <c r="C45" s="55" t="s">
        <v>453</v>
      </c>
      <c r="D45" s="49" t="s">
        <v>454</v>
      </c>
      <c r="E45" s="49" t="str">
        <f>INDEX(Leikmannaskrá!$A$2:$D$1171,MATCH(C45,Leikmannaskrá!$A$2:$A$1171,0),3)</f>
        <v>KR</v>
      </c>
      <c r="F45" s="47">
        <f>SUM(LARGE(H45:P45,{1;2;3;4;5}))</f>
        <v>1870</v>
      </c>
      <c r="G45" s="47">
        <f t="shared" si="1"/>
        <v>1870</v>
      </c>
      <c r="H45" s="60">
        <v>0</v>
      </c>
      <c r="I45" s="60">
        <v>250</v>
      </c>
      <c r="J45" s="60">
        <v>850</v>
      </c>
      <c r="K45" s="60">
        <v>0</v>
      </c>
      <c r="L45" s="60">
        <v>170</v>
      </c>
      <c r="M45" s="60">
        <v>0</v>
      </c>
      <c r="N45" s="60">
        <v>0</v>
      </c>
      <c r="O45" s="60">
        <v>600</v>
      </c>
      <c r="P45" s="60">
        <v>0</v>
      </c>
      <c r="T45" s="54"/>
      <c r="U45" s="54"/>
    </row>
    <row r="46" spans="1:21" ht="21" x14ac:dyDescent="0.5">
      <c r="A46" s="47">
        <v>44</v>
      </c>
      <c r="B46" s="44" t="s">
        <v>586</v>
      </c>
      <c r="C46" s="71" t="s">
        <v>784</v>
      </c>
      <c r="D46" s="49" t="str">
        <f>INDEX(Leikmannaskrá!$A$2:$D$1171,MATCH(C46,Leikmannaskrá!$A$2:$A$1171,0),2)</f>
        <v>080183-5509</v>
      </c>
      <c r="E46" s="49" t="str">
        <f>INDEX(Leikmannaskrá!$A$2:$D$1171,MATCH(C46,Leikmannaskrá!$A$2:$A$1171,0),3)</f>
        <v>BH</v>
      </c>
      <c r="F46" s="47">
        <f>SUM(LARGE(H46:P46,{1;2;3;4;5}))</f>
        <v>1800</v>
      </c>
      <c r="G46" s="47">
        <f t="shared" si="1"/>
        <v>1800</v>
      </c>
      <c r="H46" s="60">
        <v>0</v>
      </c>
      <c r="I46" s="60">
        <v>0</v>
      </c>
      <c r="J46" s="60">
        <v>0</v>
      </c>
      <c r="K46" s="60">
        <v>0</v>
      </c>
      <c r="L46" s="60">
        <v>0</v>
      </c>
      <c r="M46" s="60">
        <v>600</v>
      </c>
      <c r="N46" s="60">
        <v>0</v>
      </c>
      <c r="O46" s="60">
        <v>0</v>
      </c>
      <c r="P46" s="60">
        <v>1200</v>
      </c>
    </row>
    <row r="47" spans="1:21" ht="21" x14ac:dyDescent="0.5">
      <c r="A47" s="44">
        <v>45</v>
      </c>
      <c r="B47" s="44" t="s">
        <v>586</v>
      </c>
      <c r="C47" s="55" t="s">
        <v>555</v>
      </c>
      <c r="D47" s="49" t="str">
        <f>INDEX(Leikmannaskrá!$A$2:$D$1171,MATCH(C47,Leikmannaskrá!$A$2:$A$1171,0),2)</f>
        <v>150977-5689</v>
      </c>
      <c r="E47" s="49" t="str">
        <f>INDEX(Leikmannaskrá!$A$2:$D$1171,MATCH(C47,Leikmannaskrá!$A$2:$A$1171,0),3)</f>
        <v>UMFA</v>
      </c>
      <c r="F47" s="47">
        <f>SUM(LARGE(H47:P47,{1;2;3;4;5}))</f>
        <v>1700</v>
      </c>
      <c r="G47" s="47">
        <f t="shared" si="1"/>
        <v>1825</v>
      </c>
      <c r="H47" s="60">
        <v>0</v>
      </c>
      <c r="I47" s="60">
        <v>125</v>
      </c>
      <c r="J47" s="60">
        <v>850</v>
      </c>
      <c r="K47" s="60">
        <v>0</v>
      </c>
      <c r="L47" s="60">
        <v>170</v>
      </c>
      <c r="M47" s="60">
        <v>255</v>
      </c>
      <c r="N47" s="60">
        <v>0</v>
      </c>
      <c r="O47" s="60">
        <v>170</v>
      </c>
      <c r="P47" s="60">
        <v>255</v>
      </c>
    </row>
    <row r="48" spans="1:21" ht="21" x14ac:dyDescent="0.5">
      <c r="A48" s="47">
        <v>46</v>
      </c>
      <c r="B48" s="44" t="s">
        <v>586</v>
      </c>
      <c r="C48" s="48" t="s">
        <v>341</v>
      </c>
      <c r="D48" s="49" t="str">
        <f>INDEX(Leikmannaskrá!$A$2:$D$1171,MATCH(C48,Leikmannaskrá!$A$2:$A$1171,0),2)</f>
        <v>060991-2359</v>
      </c>
      <c r="E48" s="49" t="str">
        <f>INDEX(Leikmannaskrá!$A$2:$D$1171,MATCH(C48,Leikmannaskrá!$A$2:$A$1171,0),3)</f>
        <v>TBR</v>
      </c>
      <c r="F48" s="47">
        <f>SUM(LARGE(H48:P48,{1;2;3;4;5}))</f>
        <v>1380</v>
      </c>
      <c r="G48" s="47">
        <f t="shared" si="1"/>
        <v>1380</v>
      </c>
      <c r="H48" s="60">
        <v>0</v>
      </c>
      <c r="I48" s="60">
        <v>0</v>
      </c>
      <c r="J48" s="60">
        <v>0</v>
      </c>
      <c r="K48" s="60">
        <v>0</v>
      </c>
      <c r="L48" s="60">
        <v>0</v>
      </c>
      <c r="M48" s="60">
        <v>0</v>
      </c>
      <c r="N48" s="60">
        <v>0</v>
      </c>
      <c r="O48" s="60">
        <v>0</v>
      </c>
      <c r="P48" s="60">
        <v>1380</v>
      </c>
    </row>
    <row r="49" spans="1:16" ht="21" x14ac:dyDescent="0.5">
      <c r="A49" s="44">
        <v>47</v>
      </c>
      <c r="B49" s="44" t="s">
        <v>586</v>
      </c>
      <c r="C49" s="55" t="s">
        <v>459</v>
      </c>
      <c r="D49" s="49" t="str">
        <f>INDEX(Leikmannaskrá!$A$2:$D$1171,MATCH(C49,Leikmannaskrá!$A$2:$A$1171,0),2)</f>
        <v>260499-2549</v>
      </c>
      <c r="E49" s="49" t="str">
        <f>INDEX(Leikmannaskrá!$A$2:$D$1171,MATCH(C49,Leikmannaskrá!$A$2:$A$1171,0),3)</f>
        <v>BH</v>
      </c>
      <c r="F49" s="47">
        <f>SUM(LARGE(H49:P49,{1;2;3;4;5}))</f>
        <v>1360</v>
      </c>
      <c r="G49" s="47">
        <f t="shared" si="1"/>
        <v>1360</v>
      </c>
      <c r="H49" s="60">
        <v>0</v>
      </c>
      <c r="I49" s="60">
        <v>850</v>
      </c>
      <c r="J49" s="60">
        <v>0</v>
      </c>
      <c r="K49" s="60">
        <v>255</v>
      </c>
      <c r="L49" s="60">
        <v>255</v>
      </c>
      <c r="M49" s="60">
        <v>0</v>
      </c>
      <c r="N49" s="60">
        <v>0</v>
      </c>
      <c r="O49" s="60">
        <v>0</v>
      </c>
      <c r="P49" s="60">
        <v>0</v>
      </c>
    </row>
    <row r="50" spans="1:16" ht="21" x14ac:dyDescent="0.5">
      <c r="A50" s="47">
        <v>48</v>
      </c>
      <c r="B50" s="44" t="s">
        <v>586</v>
      </c>
      <c r="C50" s="55" t="s">
        <v>61</v>
      </c>
      <c r="D50" s="49" t="str">
        <f>INDEX(Leikmannaskrá!$A$2:$D$1171,MATCH(C50,Leikmannaskrá!$A$2:$A$1171,0),2)</f>
        <v>180895-2649</v>
      </c>
      <c r="E50" s="49" t="str">
        <f>INDEX(Leikmannaskrá!$A$2:$D$1171,MATCH(C50,Leikmannaskrá!$A$2:$A$1171,0),3)</f>
        <v>UMFA</v>
      </c>
      <c r="F50" s="47">
        <f>SUM(LARGE(H50:P50,{1;2;3;4;5}))</f>
        <v>1275</v>
      </c>
      <c r="G50" s="47">
        <f t="shared" si="1"/>
        <v>1275</v>
      </c>
      <c r="H50" s="60">
        <v>0</v>
      </c>
      <c r="I50" s="60">
        <v>0</v>
      </c>
      <c r="J50" s="60">
        <v>0</v>
      </c>
      <c r="K50" s="60">
        <v>0</v>
      </c>
      <c r="L50" s="60">
        <v>0</v>
      </c>
      <c r="M50" s="60">
        <v>0</v>
      </c>
      <c r="N50" s="60">
        <v>0</v>
      </c>
      <c r="O50" s="60">
        <v>0</v>
      </c>
      <c r="P50" s="60">
        <v>1275</v>
      </c>
    </row>
    <row r="51" spans="1:16" ht="21" x14ac:dyDescent="0.5">
      <c r="A51" s="44">
        <v>49</v>
      </c>
      <c r="B51" s="44" t="s">
        <v>586</v>
      </c>
      <c r="C51" s="48" t="s">
        <v>702</v>
      </c>
      <c r="D51" s="49" t="str">
        <f>INDEX(Leikmannaskrá!$A$2:$D$1171,MATCH(C51,Leikmannaskrá!$A$2:$A$1171,0),2)</f>
        <v>120288-2299</v>
      </c>
      <c r="E51" s="49" t="str">
        <f>INDEX(Leikmannaskrá!$A$2:$D$1171,MATCH(C51,Leikmannaskrá!$A$2:$A$1171,0),3)</f>
        <v>BH</v>
      </c>
      <c r="F51" s="47">
        <f>SUM(LARGE(H51:P51,{1;2;3;4;5}))</f>
        <v>1200</v>
      </c>
      <c r="G51" s="47">
        <f t="shared" si="1"/>
        <v>1200</v>
      </c>
      <c r="H51" s="60">
        <v>0</v>
      </c>
      <c r="I51" s="60">
        <v>0</v>
      </c>
      <c r="J51" s="60">
        <v>0</v>
      </c>
      <c r="K51" s="60">
        <v>0</v>
      </c>
      <c r="L51" s="60">
        <v>0</v>
      </c>
      <c r="M51" s="60">
        <v>0</v>
      </c>
      <c r="N51" s="60">
        <v>0</v>
      </c>
      <c r="O51" s="60">
        <v>0</v>
      </c>
      <c r="P51" s="60">
        <v>1200</v>
      </c>
    </row>
    <row r="52" spans="1:16" ht="21" x14ac:dyDescent="0.5">
      <c r="A52" s="47">
        <v>50</v>
      </c>
      <c r="B52" s="44" t="s">
        <v>586</v>
      </c>
      <c r="C52" s="55" t="s">
        <v>387</v>
      </c>
      <c r="D52" s="49" t="str">
        <f>INDEX(Leikmannaskrá!$A$2:$D$1171,MATCH(C52,Leikmannaskrá!$A$2:$A$1171,0),2)</f>
        <v>250908-2530</v>
      </c>
      <c r="E52" s="49" t="str">
        <f>INDEX(Leikmannaskrá!$A$2:$D$1171,MATCH(C52,Leikmannaskrá!$A$2:$A$1171,0),3)</f>
        <v>TBR</v>
      </c>
      <c r="F52" s="47">
        <f>SUM(LARGE(H52:P52,{1;2;3;4;5}))</f>
        <v>1185</v>
      </c>
      <c r="G52" s="47">
        <f t="shared" si="1"/>
        <v>1560</v>
      </c>
      <c r="H52" s="60">
        <v>0</v>
      </c>
      <c r="I52" s="60">
        <v>125</v>
      </c>
      <c r="J52" s="60">
        <v>125</v>
      </c>
      <c r="K52" s="60">
        <v>510</v>
      </c>
      <c r="L52" s="60">
        <v>170</v>
      </c>
      <c r="M52" s="60">
        <v>125</v>
      </c>
      <c r="N52" s="60">
        <v>255</v>
      </c>
      <c r="O52" s="60">
        <v>125</v>
      </c>
      <c r="P52" s="60">
        <v>125</v>
      </c>
    </row>
    <row r="53" spans="1:16" ht="21" x14ac:dyDescent="0.5">
      <c r="A53" s="44">
        <v>51</v>
      </c>
      <c r="B53" s="44" t="s">
        <v>586</v>
      </c>
      <c r="C53" s="55" t="s">
        <v>122</v>
      </c>
      <c r="D53" s="49" t="str">
        <f>INDEX(Leikmannaskrá!$A$2:$D$1171,MATCH(C53,Leikmannaskrá!$A$2:$A$1171,0),2)</f>
        <v>120907-2980</v>
      </c>
      <c r="E53" s="49" t="str">
        <f>INDEX(Leikmannaskrá!$A$2:$D$1171,MATCH(C53,Leikmannaskrá!$A$2:$A$1171,0),3)</f>
        <v>BH</v>
      </c>
      <c r="F53" s="47">
        <f>SUM(LARGE(H53:P53,{1;2;3;4;5}))</f>
        <v>1145</v>
      </c>
      <c r="G53" s="47">
        <f t="shared" si="1"/>
        <v>1270</v>
      </c>
      <c r="H53" s="60">
        <v>0</v>
      </c>
      <c r="I53" s="60">
        <v>125</v>
      </c>
      <c r="J53" s="60">
        <v>510</v>
      </c>
      <c r="K53" s="60">
        <v>0</v>
      </c>
      <c r="L53" s="60">
        <v>170</v>
      </c>
      <c r="M53" s="60">
        <v>170</v>
      </c>
      <c r="N53" s="60">
        <v>0</v>
      </c>
      <c r="O53" s="60">
        <v>170</v>
      </c>
      <c r="P53" s="60">
        <v>125</v>
      </c>
    </row>
    <row r="54" spans="1:16" ht="21" x14ac:dyDescent="0.5">
      <c r="A54" s="47">
        <v>52</v>
      </c>
      <c r="B54" s="44" t="s">
        <v>586</v>
      </c>
      <c r="C54" s="71" t="s">
        <v>732</v>
      </c>
      <c r="D54" s="49" t="str">
        <f>INDEX(Leikmannaskrá!$A$2:$D$1171,MATCH(C54,Leikmannaskrá!$A$2:$A$1171,0),2)</f>
        <v>121011-3440</v>
      </c>
      <c r="E54" s="49" t="str">
        <f>INDEX(Leikmannaskrá!$A$2:$D$1171,MATCH(C54,Leikmannaskrá!$A$2:$A$1171,0),3)</f>
        <v>TBR</v>
      </c>
      <c r="F54" s="47">
        <f>SUM(LARGE(H54:P54,{1;2;3;4;5}))</f>
        <v>1035</v>
      </c>
      <c r="G54" s="47">
        <f t="shared" si="1"/>
        <v>1160</v>
      </c>
      <c r="H54" s="60">
        <v>0</v>
      </c>
      <c r="I54" s="60">
        <v>125</v>
      </c>
      <c r="J54" s="60">
        <v>0</v>
      </c>
      <c r="K54" s="60">
        <v>510</v>
      </c>
      <c r="L54" s="60">
        <v>150</v>
      </c>
      <c r="M54" s="60">
        <v>125</v>
      </c>
      <c r="N54" s="60">
        <v>125</v>
      </c>
      <c r="O54" s="60">
        <v>0</v>
      </c>
      <c r="P54" s="60">
        <v>125</v>
      </c>
    </row>
    <row r="55" spans="1:16" ht="21" x14ac:dyDescent="0.5">
      <c r="A55" s="44">
        <v>53</v>
      </c>
      <c r="B55" s="44" t="s">
        <v>586</v>
      </c>
      <c r="C55" s="55" t="s">
        <v>182</v>
      </c>
      <c r="D55" s="49" t="str">
        <f>INDEX(Leikmannaskrá!$A$2:$D$1171,MATCH(C55,Leikmannaskrá!$A$2:$A$1171,0),2)</f>
        <v>091159-2879</v>
      </c>
      <c r="E55" s="49" t="str">
        <f>INDEX(Leikmannaskrá!$A$2:$D$1171,MATCH(C55,Leikmannaskrá!$A$2:$A$1171,0),3)</f>
        <v>UMFA</v>
      </c>
      <c r="F55" s="47">
        <f>SUM(LARGE(H55:P55,{1;2;3;4;5}))</f>
        <v>930</v>
      </c>
      <c r="G55" s="47">
        <f t="shared" si="1"/>
        <v>1180</v>
      </c>
      <c r="H55" s="60">
        <v>0</v>
      </c>
      <c r="I55" s="60">
        <v>0</v>
      </c>
      <c r="J55" s="60">
        <v>125</v>
      </c>
      <c r="K55" s="60">
        <v>125</v>
      </c>
      <c r="L55" s="60">
        <v>170</v>
      </c>
      <c r="M55" s="60">
        <v>255</v>
      </c>
      <c r="N55" s="60">
        <v>125</v>
      </c>
      <c r="O55" s="60">
        <v>125</v>
      </c>
      <c r="P55" s="60">
        <v>255</v>
      </c>
    </row>
    <row r="56" spans="1:16" ht="21" x14ac:dyDescent="0.5">
      <c r="A56" s="47">
        <v>54</v>
      </c>
      <c r="B56" s="44" t="s">
        <v>586</v>
      </c>
      <c r="C56" s="55" t="s">
        <v>70</v>
      </c>
      <c r="D56" s="49" t="s">
        <v>71</v>
      </c>
      <c r="E56" s="49" t="str">
        <f>INDEX(Leikmannaskrá!$A$2:$D$1171,MATCH(C56,Leikmannaskrá!$A$2:$A$1171,0),3)</f>
        <v>KR</v>
      </c>
      <c r="F56" s="47">
        <f>SUM(LARGE(H56:P56,{1;2;3;4;5}))</f>
        <v>890</v>
      </c>
      <c r="G56" s="47">
        <f t="shared" si="1"/>
        <v>890</v>
      </c>
      <c r="H56" s="60">
        <v>0</v>
      </c>
      <c r="I56" s="60">
        <v>0</v>
      </c>
      <c r="J56" s="60">
        <v>0</v>
      </c>
      <c r="K56" s="60">
        <v>0</v>
      </c>
      <c r="L56" s="60">
        <v>0</v>
      </c>
      <c r="M56" s="60">
        <v>0</v>
      </c>
      <c r="N56" s="60">
        <v>125</v>
      </c>
      <c r="O56" s="60">
        <v>510</v>
      </c>
      <c r="P56" s="60">
        <v>255</v>
      </c>
    </row>
    <row r="57" spans="1:16" ht="21" x14ac:dyDescent="0.5">
      <c r="A57" s="44">
        <v>55</v>
      </c>
      <c r="B57" s="44" t="s">
        <v>586</v>
      </c>
      <c r="C57" s="55" t="s">
        <v>689</v>
      </c>
      <c r="D57" s="49" t="str">
        <f>INDEX(Leikmannaskrá!$A$2:$D$1171,MATCH(C57,Leikmannaskrá!$A$2:$A$1171,0),2)</f>
        <v>240309-2380</v>
      </c>
      <c r="E57" s="49" t="str">
        <f>INDEX(Leikmannaskrá!$A$2:$D$1171,MATCH(C57,Leikmannaskrá!$A$2:$A$1171,0),3)</f>
        <v>BH</v>
      </c>
      <c r="F57" s="47">
        <f>SUM(LARGE(H57:P57,{1;2;3;4;5}))</f>
        <v>885</v>
      </c>
      <c r="G57" s="47">
        <f t="shared" si="1"/>
        <v>1135</v>
      </c>
      <c r="H57" s="60">
        <v>0</v>
      </c>
      <c r="I57" s="60">
        <v>125</v>
      </c>
      <c r="J57" s="60">
        <v>0</v>
      </c>
      <c r="K57" s="60">
        <v>125</v>
      </c>
      <c r="L57" s="60">
        <v>125</v>
      </c>
      <c r="M57" s="60">
        <v>255</v>
      </c>
      <c r="N57" s="60">
        <v>125</v>
      </c>
      <c r="O57" s="60">
        <v>125</v>
      </c>
      <c r="P57" s="60">
        <v>255</v>
      </c>
    </row>
    <row r="58" spans="1:16" ht="21" x14ac:dyDescent="0.5">
      <c r="A58" s="47">
        <v>56</v>
      </c>
      <c r="B58" s="44" t="s">
        <v>586</v>
      </c>
      <c r="C58" s="55" t="s">
        <v>539</v>
      </c>
      <c r="D58" s="49" t="str">
        <f>INDEX(Leikmannaskrá!$A$2:$D$1171,MATCH(C58,Leikmannaskrá!$A$2:$A$1171,0),2)</f>
        <v>020108-3710</v>
      </c>
      <c r="E58" s="49" t="str">
        <f>INDEX(Leikmannaskrá!$A$2:$D$1171,MATCH(C58,Leikmannaskrá!$A$2:$A$1171,0),3)</f>
        <v>Hamar</v>
      </c>
      <c r="F58" s="47">
        <f>SUM(LARGE(H58:P58,{1;2;3;4;5}))</f>
        <v>885</v>
      </c>
      <c r="G58" s="47">
        <f t="shared" si="1"/>
        <v>885</v>
      </c>
      <c r="H58" s="60">
        <v>0</v>
      </c>
      <c r="I58" s="60">
        <v>0</v>
      </c>
      <c r="J58" s="60">
        <v>0</v>
      </c>
      <c r="K58" s="60">
        <v>0</v>
      </c>
      <c r="L58" s="60">
        <v>125</v>
      </c>
      <c r="M58" s="60">
        <v>510</v>
      </c>
      <c r="N58" s="60">
        <v>125</v>
      </c>
      <c r="O58" s="60">
        <v>0</v>
      </c>
      <c r="P58" s="60">
        <v>125</v>
      </c>
    </row>
    <row r="59" spans="1:16" ht="21" x14ac:dyDescent="0.5">
      <c r="A59" s="44">
        <v>57</v>
      </c>
      <c r="B59" s="44" t="s">
        <v>586</v>
      </c>
      <c r="C59" s="55" t="s">
        <v>270</v>
      </c>
      <c r="D59" s="49" t="str">
        <f>INDEX(Leikmannaskrá!$A$2:$D$1171,MATCH(C59,Leikmannaskrá!$A$2:$A$1171,0),2)</f>
        <v>030985-4869</v>
      </c>
      <c r="E59" s="49" t="str">
        <f>INDEX(Leikmannaskrá!$A$2:$D$1171,MATCH(C59,Leikmannaskrá!$A$2:$A$1171,0),3)</f>
        <v>KR</v>
      </c>
      <c r="F59" s="47">
        <f>SUM(LARGE(H59:P59,{1;2;3;4;5}))</f>
        <v>850</v>
      </c>
      <c r="G59" s="47">
        <f t="shared" si="1"/>
        <v>850</v>
      </c>
      <c r="H59" s="60">
        <v>0</v>
      </c>
      <c r="I59" s="60">
        <v>0</v>
      </c>
      <c r="J59" s="60">
        <v>0</v>
      </c>
      <c r="K59" s="60">
        <v>0</v>
      </c>
      <c r="L59" s="60">
        <v>0</v>
      </c>
      <c r="M59" s="60">
        <v>0</v>
      </c>
      <c r="N59" s="60">
        <v>0</v>
      </c>
      <c r="O59" s="60">
        <v>850</v>
      </c>
      <c r="P59" s="60">
        <v>0</v>
      </c>
    </row>
    <row r="60" spans="1:16" ht="21" x14ac:dyDescent="0.5">
      <c r="A60" s="47">
        <v>58</v>
      </c>
      <c r="B60" s="44" t="s">
        <v>586</v>
      </c>
      <c r="C60" s="71" t="s">
        <v>734</v>
      </c>
      <c r="D60" s="49" t="str">
        <f>INDEX(Leikmannaskrá!$A$2:$D$1171,MATCH(C60,Leikmannaskrá!$A$2:$A$1171,0),2)</f>
        <v>020311-3550</v>
      </c>
      <c r="E60" s="49" t="str">
        <f>INDEX(Leikmannaskrá!$A$2:$D$1171,MATCH(C60,Leikmannaskrá!$A$2:$A$1171,0),3)</f>
        <v>TBR</v>
      </c>
      <c r="F60" s="47">
        <f>SUM(LARGE(H60:P60,{1;2;3;4;5}))</f>
        <v>800</v>
      </c>
      <c r="G60" s="47">
        <f t="shared" si="1"/>
        <v>800</v>
      </c>
      <c r="H60" s="60">
        <v>0</v>
      </c>
      <c r="I60" s="60">
        <v>125</v>
      </c>
      <c r="J60" s="60">
        <v>0</v>
      </c>
      <c r="K60" s="60">
        <v>255</v>
      </c>
      <c r="L60" s="60">
        <v>0</v>
      </c>
      <c r="M60" s="60">
        <v>170</v>
      </c>
      <c r="N60" s="60">
        <v>125</v>
      </c>
      <c r="O60" s="60">
        <v>0</v>
      </c>
      <c r="P60" s="60">
        <v>125</v>
      </c>
    </row>
    <row r="61" spans="1:16" ht="21" x14ac:dyDescent="0.5">
      <c r="A61" s="44">
        <v>59</v>
      </c>
      <c r="B61" s="44" t="s">
        <v>586</v>
      </c>
      <c r="C61" s="55" t="s">
        <v>551</v>
      </c>
      <c r="D61" s="49" t="str">
        <f>INDEX(Leikmannaskrá!$A$2:$D$1171,MATCH(C61,Leikmannaskrá!$A$2:$A$1171,0),2)</f>
        <v>251103-2080</v>
      </c>
      <c r="E61" s="49" t="str">
        <f>INDEX(Leikmannaskrá!$A$2:$D$1171,MATCH(C61,Leikmannaskrá!$A$2:$A$1171,0),3)</f>
        <v>BH</v>
      </c>
      <c r="F61" s="47">
        <f>SUM(LARGE(H61:P61,{1;2;3;4;5}))</f>
        <v>680</v>
      </c>
      <c r="G61" s="47">
        <f t="shared" si="1"/>
        <v>680</v>
      </c>
      <c r="H61" s="60">
        <v>0</v>
      </c>
      <c r="I61" s="60">
        <v>0</v>
      </c>
      <c r="J61" s="60">
        <v>0</v>
      </c>
      <c r="K61" s="60">
        <v>0</v>
      </c>
      <c r="L61" s="60">
        <v>170</v>
      </c>
      <c r="M61" s="60">
        <v>0</v>
      </c>
      <c r="N61" s="60">
        <v>0</v>
      </c>
      <c r="O61" s="60">
        <v>0</v>
      </c>
      <c r="P61" s="60">
        <v>510</v>
      </c>
    </row>
    <row r="62" spans="1:16" ht="21" x14ac:dyDescent="0.5">
      <c r="A62" s="47">
        <v>60</v>
      </c>
      <c r="B62" s="44" t="s">
        <v>586</v>
      </c>
      <c r="C62" s="55" t="s">
        <v>79</v>
      </c>
      <c r="D62" s="49" t="str">
        <f>INDEX(Leikmannaskrá!$A$2:$D$1171,MATCH(C62,Leikmannaskrá!$A$2:$A$1171,0),2)</f>
        <v>170998-2869</v>
      </c>
      <c r="E62" s="49" t="str">
        <f>INDEX(Leikmannaskrá!$A$2:$D$1171,MATCH(C62,Leikmannaskrá!$A$2:$A$1171,0),3)</f>
        <v>Samherjar</v>
      </c>
      <c r="F62" s="47">
        <f>SUM(LARGE(H62:P62,{1;2;3;4;5}))</f>
        <v>635</v>
      </c>
      <c r="G62" s="47">
        <f t="shared" si="1"/>
        <v>635</v>
      </c>
      <c r="H62" s="60">
        <v>0</v>
      </c>
      <c r="I62" s="60">
        <v>0</v>
      </c>
      <c r="J62" s="60">
        <v>0</v>
      </c>
      <c r="K62" s="60">
        <v>0</v>
      </c>
      <c r="L62" s="60">
        <v>0</v>
      </c>
      <c r="M62" s="60">
        <v>0</v>
      </c>
      <c r="N62" s="60">
        <v>0</v>
      </c>
      <c r="O62" s="60">
        <v>510</v>
      </c>
      <c r="P62" s="60">
        <v>125</v>
      </c>
    </row>
    <row r="63" spans="1:16" ht="21" x14ac:dyDescent="0.5">
      <c r="A63" s="44">
        <v>61</v>
      </c>
      <c r="B63" s="44" t="s">
        <v>586</v>
      </c>
      <c r="C63" s="71" t="s">
        <v>712</v>
      </c>
      <c r="D63" s="49" t="str">
        <f>INDEX(Leikmannaskrá!$A$2:$D$1171,MATCH(C63,Leikmannaskrá!$A$2:$A$1171,0),2)</f>
        <v>180196-3159</v>
      </c>
      <c r="E63" s="49" t="str">
        <f>INDEX(Leikmannaskrá!$A$2:$D$1171,MATCH(C63,Leikmannaskrá!$A$2:$A$1171,0),3)</f>
        <v>Samherjar</v>
      </c>
      <c r="F63" s="47">
        <f>SUM(LARGE(H63:P63,{1;2;3;4;5}))</f>
        <v>635</v>
      </c>
      <c r="G63" s="47">
        <f t="shared" si="1"/>
        <v>635</v>
      </c>
      <c r="H63" s="60">
        <v>0</v>
      </c>
      <c r="I63" s="60">
        <v>0</v>
      </c>
      <c r="J63" s="60">
        <v>0</v>
      </c>
      <c r="K63" s="60">
        <v>0</v>
      </c>
      <c r="L63" s="60">
        <v>510</v>
      </c>
      <c r="M63" s="60">
        <v>0</v>
      </c>
      <c r="N63" s="60">
        <v>0</v>
      </c>
      <c r="O63" s="60">
        <v>0</v>
      </c>
      <c r="P63" s="60">
        <v>125</v>
      </c>
    </row>
    <row r="64" spans="1:16" ht="21" x14ac:dyDescent="0.5">
      <c r="A64" s="47">
        <v>62</v>
      </c>
      <c r="B64" s="44" t="s">
        <v>586</v>
      </c>
      <c r="C64" s="48" t="s">
        <v>276</v>
      </c>
      <c r="D64" s="49" t="str">
        <f>INDEX(Leikmannaskrá!$A$2:$D$1171,MATCH(C64,Leikmannaskrá!$A$2:$A$1171,0),2)</f>
        <v>241091-2019</v>
      </c>
      <c r="E64" s="49" t="str">
        <f>INDEX(Leikmannaskrá!$A$2:$D$1171,MATCH(C64,Leikmannaskrá!$A$2:$A$1171,0),3)</f>
        <v>TBR</v>
      </c>
      <c r="F64" s="47">
        <f>SUM(LARGE(H64:P64,{1;2;3;4;5}))</f>
        <v>600</v>
      </c>
      <c r="G64" s="47">
        <f t="shared" si="1"/>
        <v>600</v>
      </c>
      <c r="H64" s="60">
        <v>0</v>
      </c>
      <c r="I64" s="60">
        <v>0</v>
      </c>
      <c r="J64" s="60">
        <v>0</v>
      </c>
      <c r="K64" s="60">
        <v>0</v>
      </c>
      <c r="L64" s="60">
        <v>0</v>
      </c>
      <c r="M64" s="60">
        <v>0</v>
      </c>
      <c r="N64" s="60">
        <v>0</v>
      </c>
      <c r="O64" s="60">
        <v>0</v>
      </c>
      <c r="P64" s="60">
        <v>600</v>
      </c>
    </row>
    <row r="65" spans="1:16" ht="21" x14ac:dyDescent="0.5">
      <c r="A65" s="44">
        <v>63</v>
      </c>
      <c r="B65" s="44" t="s">
        <v>586</v>
      </c>
      <c r="C65" s="71" t="s">
        <v>782</v>
      </c>
      <c r="D65" s="49" t="str">
        <f>INDEX(Leikmannaskrá!$A$2:$D$1171,MATCH(C65,Leikmannaskrá!$A$2:$A$1171,0),2)</f>
        <v>081009-4060</v>
      </c>
      <c r="E65" s="49" t="str">
        <f>INDEX(Leikmannaskrá!$A$2:$D$1171,MATCH(C65,Leikmannaskrá!$A$2:$A$1171,0),3)</f>
        <v>TBR</v>
      </c>
      <c r="F65" s="47">
        <f>SUM(LARGE(H65:P65,{1;2;3;4;5}))</f>
        <v>550</v>
      </c>
      <c r="G65" s="47">
        <f t="shared" si="1"/>
        <v>550</v>
      </c>
      <c r="H65" s="60">
        <v>0</v>
      </c>
      <c r="I65" s="60">
        <v>0</v>
      </c>
      <c r="J65" s="60">
        <v>0</v>
      </c>
      <c r="K65" s="60">
        <v>0</v>
      </c>
      <c r="L65" s="60">
        <v>125</v>
      </c>
      <c r="M65" s="60">
        <v>170</v>
      </c>
      <c r="N65" s="60">
        <v>255</v>
      </c>
      <c r="O65" s="60">
        <v>0</v>
      </c>
      <c r="P65" s="60">
        <v>0</v>
      </c>
    </row>
    <row r="66" spans="1:16" ht="21" x14ac:dyDescent="0.5">
      <c r="A66" s="47">
        <v>64</v>
      </c>
      <c r="B66" s="44" t="s">
        <v>586</v>
      </c>
      <c r="C66" s="55" t="s">
        <v>543</v>
      </c>
      <c r="D66" s="49" t="str">
        <f>INDEX(Leikmannaskrá!$A$2:$D$1171,MATCH(C66,Leikmannaskrá!$A$2:$A$1171,0),2)</f>
        <v>150904-2340</v>
      </c>
      <c r="E66" s="49" t="str">
        <f>INDEX(Leikmannaskrá!$A$2:$D$1171,MATCH(C66,Leikmannaskrá!$A$2:$A$1171,0),3)</f>
        <v>BH</v>
      </c>
      <c r="F66" s="47">
        <f>SUM(LARGE(H66:P66,{1;2;3;4;5}))</f>
        <v>510</v>
      </c>
      <c r="G66" s="47">
        <f t="shared" si="1"/>
        <v>510</v>
      </c>
      <c r="H66" s="60">
        <v>0</v>
      </c>
      <c r="I66" s="60">
        <v>0</v>
      </c>
      <c r="J66" s="60">
        <v>0</v>
      </c>
      <c r="K66" s="60">
        <v>0</v>
      </c>
      <c r="L66" s="60">
        <v>0</v>
      </c>
      <c r="M66" s="60">
        <v>0</v>
      </c>
      <c r="N66" s="60">
        <v>0</v>
      </c>
      <c r="O66" s="60">
        <v>0</v>
      </c>
      <c r="P66" s="60">
        <v>510</v>
      </c>
    </row>
    <row r="67" spans="1:16" ht="21" x14ac:dyDescent="0.5">
      <c r="A67" s="44">
        <v>65</v>
      </c>
      <c r="B67" s="44" t="s">
        <v>586</v>
      </c>
      <c r="C67" s="55" t="s">
        <v>337</v>
      </c>
      <c r="D67" s="49" t="str">
        <f>INDEX(Leikmannaskrá!$A$2:$D$1171,MATCH(C67,Leikmannaskrá!$A$2:$A$1171,0),2)</f>
        <v>280604-2240</v>
      </c>
      <c r="E67" s="49" t="str">
        <f>INDEX(Leikmannaskrá!$A$2:$D$1171,MATCH(C67,Leikmannaskrá!$A$2:$A$1171,0),3)</f>
        <v>BH</v>
      </c>
      <c r="F67" s="47">
        <f>SUM(LARGE(H67:P67,{1;2;3;4;5}))</f>
        <v>510</v>
      </c>
      <c r="G67" s="47">
        <f t="shared" ref="G67:G98" si="2">SUM(H67:P67)</f>
        <v>510</v>
      </c>
      <c r="H67" s="60">
        <v>0</v>
      </c>
      <c r="I67" s="60">
        <v>0</v>
      </c>
      <c r="J67" s="60">
        <v>0</v>
      </c>
      <c r="K67" s="60">
        <v>0</v>
      </c>
      <c r="L67" s="60">
        <v>0</v>
      </c>
      <c r="M67" s="60">
        <v>0</v>
      </c>
      <c r="N67" s="60">
        <v>0</v>
      </c>
      <c r="O67" s="60">
        <v>510</v>
      </c>
      <c r="P67" s="60">
        <v>0</v>
      </c>
    </row>
    <row r="68" spans="1:16" ht="21" x14ac:dyDescent="0.5">
      <c r="A68" s="47">
        <v>66</v>
      </c>
      <c r="B68" s="44" t="s">
        <v>586</v>
      </c>
      <c r="C68" s="71" t="s">
        <v>759</v>
      </c>
      <c r="D68" s="49" t="str">
        <f>INDEX(Leikmannaskrá!$A$2:$D$1171,MATCH(C68,Leikmannaskrá!$A$2:$A$1171,0),2)</f>
        <v>100507-3070</v>
      </c>
      <c r="E68" s="49" t="str">
        <f>INDEX(Leikmannaskrá!$A$2:$D$1171,MATCH(C68,Leikmannaskrá!$A$2:$A$1171,0),3)</f>
        <v>ÍA</v>
      </c>
      <c r="F68" s="47">
        <f>SUM(LARGE(H68:P68,{1;2;3;4;5}))</f>
        <v>510</v>
      </c>
      <c r="G68" s="47">
        <f t="shared" si="2"/>
        <v>510</v>
      </c>
      <c r="H68" s="60">
        <v>0</v>
      </c>
      <c r="I68" s="60">
        <v>0</v>
      </c>
      <c r="J68" s="60">
        <v>0</v>
      </c>
      <c r="K68" s="60">
        <v>510</v>
      </c>
      <c r="L68" s="60">
        <v>0</v>
      </c>
      <c r="M68" s="60">
        <v>0</v>
      </c>
      <c r="N68" s="60">
        <v>0</v>
      </c>
      <c r="O68" s="60">
        <v>0</v>
      </c>
      <c r="P68" s="60">
        <v>0</v>
      </c>
    </row>
    <row r="69" spans="1:16" ht="21" x14ac:dyDescent="0.5">
      <c r="A69" s="44">
        <v>67</v>
      </c>
      <c r="B69" s="44" t="s">
        <v>586</v>
      </c>
      <c r="C69" s="55" t="s">
        <v>545</v>
      </c>
      <c r="D69" s="49" t="str">
        <f>INDEX(Leikmannaskrá!$A$2:$D$1171,MATCH(C69,Leikmannaskrá!$A$2:$A$1171,0),2)</f>
        <v>290597-2699</v>
      </c>
      <c r="E69" s="49" t="str">
        <f>INDEX(Leikmannaskrá!$A$2:$D$1171,MATCH(C69,Leikmannaskrá!$A$2:$A$1171,0),3)</f>
        <v>TBR</v>
      </c>
      <c r="F69" s="47">
        <f>SUM(LARGE(H69:P69,{1;2;3;4;5}))</f>
        <v>500</v>
      </c>
      <c r="G69" s="47">
        <f t="shared" si="2"/>
        <v>500</v>
      </c>
      <c r="H69" s="60">
        <v>0</v>
      </c>
      <c r="I69" s="60">
        <v>0</v>
      </c>
      <c r="J69" s="60">
        <v>0</v>
      </c>
      <c r="K69" s="60">
        <v>0</v>
      </c>
      <c r="L69" s="60">
        <v>0</v>
      </c>
      <c r="M69" s="60">
        <v>0</v>
      </c>
      <c r="N69" s="60">
        <v>0</v>
      </c>
      <c r="O69" s="60">
        <v>0</v>
      </c>
      <c r="P69" s="60">
        <v>500</v>
      </c>
    </row>
    <row r="70" spans="1:16" ht="21" x14ac:dyDescent="0.5">
      <c r="A70" s="47">
        <v>68</v>
      </c>
      <c r="B70" s="44" t="s">
        <v>586</v>
      </c>
      <c r="C70" s="71" t="s">
        <v>792</v>
      </c>
      <c r="D70" s="49" t="str">
        <f>INDEX(Leikmannaskrá!$A$2:$D$1171,MATCH(C70,Leikmannaskrá!$A$2:$A$1171,0),2)</f>
        <v>200111-2890</v>
      </c>
      <c r="E70" s="49" t="str">
        <f>INDEX(Leikmannaskrá!$A$2:$D$1171,MATCH(C70,Leikmannaskrá!$A$2:$A$1171,0),3)</f>
        <v>Hamar</v>
      </c>
      <c r="F70" s="47">
        <f>SUM(LARGE(H70:P70,{1;2;3;4;5}))</f>
        <v>380</v>
      </c>
      <c r="G70" s="47">
        <f t="shared" si="2"/>
        <v>380</v>
      </c>
      <c r="H70" s="60">
        <v>0</v>
      </c>
      <c r="I70" s="60">
        <v>0</v>
      </c>
      <c r="J70" s="60">
        <v>0</v>
      </c>
      <c r="K70" s="60">
        <v>0</v>
      </c>
      <c r="L70" s="60">
        <v>0</v>
      </c>
      <c r="M70" s="60">
        <v>125</v>
      </c>
      <c r="N70" s="60">
        <v>255</v>
      </c>
      <c r="O70" s="60">
        <v>0</v>
      </c>
      <c r="P70" s="60">
        <v>0</v>
      </c>
    </row>
    <row r="71" spans="1:16" ht="21" x14ac:dyDescent="0.5">
      <c r="A71" s="44">
        <v>69</v>
      </c>
      <c r="B71" s="44" t="s">
        <v>586</v>
      </c>
      <c r="C71" s="71" t="s">
        <v>730</v>
      </c>
      <c r="D71" s="49" t="str">
        <f>INDEX(Leikmannaskrá!$A$2:$D$1171,MATCH(C71,Leikmannaskrá!$A$2:$A$1171,0),2)</f>
        <v>200610-3850</v>
      </c>
      <c r="E71" s="49" t="str">
        <f>INDEX(Leikmannaskrá!$A$2:$D$1171,MATCH(C71,Leikmannaskrá!$A$2:$A$1171,0),3)</f>
        <v>BH</v>
      </c>
      <c r="F71" s="47">
        <f>SUM(LARGE(H71:P71,{1;2;3;4;5}))</f>
        <v>375</v>
      </c>
      <c r="G71" s="47">
        <f t="shared" si="2"/>
        <v>375</v>
      </c>
      <c r="H71" s="60">
        <v>0</v>
      </c>
      <c r="I71" s="60">
        <v>125</v>
      </c>
      <c r="J71" s="60">
        <v>0</v>
      </c>
      <c r="K71" s="60">
        <v>125</v>
      </c>
      <c r="L71" s="60">
        <v>0</v>
      </c>
      <c r="M71" s="60">
        <v>0</v>
      </c>
      <c r="N71" s="60">
        <v>0</v>
      </c>
      <c r="O71" s="60">
        <v>0</v>
      </c>
      <c r="P71" s="60">
        <v>125</v>
      </c>
    </row>
    <row r="72" spans="1:16" ht="21" x14ac:dyDescent="0.5">
      <c r="A72" s="47">
        <v>70</v>
      </c>
      <c r="B72" s="44" t="s">
        <v>586</v>
      </c>
      <c r="C72" s="71" t="s">
        <v>112</v>
      </c>
      <c r="D72" s="49" t="str">
        <f>INDEX(Leikmannaskrá!$A$2:$D$1171,MATCH(C72,Leikmannaskrá!$A$2:$A$1171,0),2)</f>
        <v>140391-3799</v>
      </c>
      <c r="E72" s="49" t="str">
        <f>INDEX(Leikmannaskrá!$A$2:$D$1171,MATCH(C72,Leikmannaskrá!$A$2:$A$1171,0),3)</f>
        <v>Samherjar</v>
      </c>
      <c r="F72" s="47">
        <f>SUM(LARGE(H72:P72,{1;2;3;4;5}))</f>
        <v>375</v>
      </c>
      <c r="G72" s="47">
        <f t="shared" si="2"/>
        <v>375</v>
      </c>
      <c r="H72" s="60">
        <v>0</v>
      </c>
      <c r="I72" s="60">
        <v>0</v>
      </c>
      <c r="J72" s="60">
        <v>0</v>
      </c>
      <c r="K72" s="60">
        <v>0</v>
      </c>
      <c r="L72" s="60">
        <v>125</v>
      </c>
      <c r="M72" s="60">
        <v>0</v>
      </c>
      <c r="N72" s="60">
        <v>0</v>
      </c>
      <c r="O72" s="60">
        <v>0</v>
      </c>
      <c r="P72" s="60">
        <v>250</v>
      </c>
    </row>
    <row r="73" spans="1:16" ht="21" x14ac:dyDescent="0.5">
      <c r="A73" s="44">
        <v>71</v>
      </c>
      <c r="B73" s="44" t="s">
        <v>586</v>
      </c>
      <c r="C73" s="55" t="s">
        <v>671</v>
      </c>
      <c r="D73" s="49" t="str">
        <f>INDEX(Leikmannaskrá!$A$2:$D$1171,MATCH(C73,Leikmannaskrá!$A$2:$A$1171,0),2)</f>
        <v>140710-2610</v>
      </c>
      <c r="E73" s="49" t="str">
        <f>INDEX(Leikmannaskrá!$A$2:$D$1171,MATCH(C73,Leikmannaskrá!$A$2:$A$1171,0),3)</f>
        <v>TBS</v>
      </c>
      <c r="F73" s="47">
        <f>SUM(LARGE(H73:P73,{1;2;3;4;5}))</f>
        <v>295</v>
      </c>
      <c r="G73" s="47">
        <f t="shared" si="2"/>
        <v>295</v>
      </c>
      <c r="H73" s="60">
        <v>0</v>
      </c>
      <c r="I73" s="60">
        <v>125</v>
      </c>
      <c r="J73" s="60">
        <v>0</v>
      </c>
      <c r="K73" s="60">
        <v>0</v>
      </c>
      <c r="L73" s="60">
        <v>170</v>
      </c>
      <c r="M73" s="60">
        <v>0</v>
      </c>
      <c r="N73" s="60">
        <v>0</v>
      </c>
      <c r="O73" s="60">
        <v>0</v>
      </c>
      <c r="P73" s="60">
        <v>0</v>
      </c>
    </row>
    <row r="74" spans="1:16" ht="21" x14ac:dyDescent="0.5">
      <c r="A74" s="47">
        <v>72</v>
      </c>
      <c r="B74" s="44" t="s">
        <v>586</v>
      </c>
      <c r="C74" s="55" t="s">
        <v>228</v>
      </c>
      <c r="D74" s="49" t="str">
        <f>INDEX(Leikmannaskrá!$A$2:$D$1171,MATCH(C74,Leikmannaskrá!$A$2:$A$1171,0),2)</f>
        <v>260303-2870</v>
      </c>
      <c r="E74" s="49" t="str">
        <f>INDEX(Leikmannaskrá!$A$2:$D$1171,MATCH(C74,Leikmannaskrá!$A$2:$A$1171,0),3)</f>
        <v>BH</v>
      </c>
      <c r="F74" s="47">
        <f>SUM(LARGE(H74:P74,{1;2;3;4;5}))</f>
        <v>255</v>
      </c>
      <c r="G74" s="47">
        <f t="shared" si="2"/>
        <v>255</v>
      </c>
      <c r="H74" s="60">
        <v>0</v>
      </c>
      <c r="I74" s="60">
        <v>0</v>
      </c>
      <c r="J74" s="60">
        <v>0</v>
      </c>
      <c r="K74" s="60">
        <v>0</v>
      </c>
      <c r="L74" s="60">
        <v>255</v>
      </c>
      <c r="M74" s="60">
        <v>0</v>
      </c>
      <c r="N74" s="60">
        <v>0</v>
      </c>
      <c r="O74" s="60">
        <v>0</v>
      </c>
      <c r="P74" s="60">
        <v>0</v>
      </c>
    </row>
    <row r="75" spans="1:16" ht="21" x14ac:dyDescent="0.5">
      <c r="A75" s="44">
        <v>73</v>
      </c>
      <c r="B75" s="44" t="s">
        <v>586</v>
      </c>
      <c r="C75" s="55" t="s">
        <v>278</v>
      </c>
      <c r="D75" s="49" t="str">
        <f>INDEX(Leikmannaskrá!$A$2:$D$1171,MATCH(C75,Leikmannaskrá!$A$2:$A$1171,0),2)</f>
        <v>150378-3119</v>
      </c>
      <c r="E75" s="49" t="str">
        <f>INDEX(Leikmannaskrá!$A$2:$D$1171,MATCH(C75,Leikmannaskrá!$A$2:$A$1171,0),3)</f>
        <v>TBR</v>
      </c>
      <c r="F75" s="47">
        <f>SUM(LARGE(H75:P75,{1;2;3;4;5}))</f>
        <v>255</v>
      </c>
      <c r="G75" s="47">
        <f t="shared" si="2"/>
        <v>255</v>
      </c>
      <c r="H75" s="60">
        <v>0</v>
      </c>
      <c r="I75" s="60">
        <v>0</v>
      </c>
      <c r="J75" s="60">
        <v>0</v>
      </c>
      <c r="K75" s="60">
        <v>0</v>
      </c>
      <c r="L75" s="60">
        <v>0</v>
      </c>
      <c r="M75" s="60">
        <v>0</v>
      </c>
      <c r="N75" s="60">
        <v>0</v>
      </c>
      <c r="O75" s="60">
        <v>0</v>
      </c>
      <c r="P75" s="60">
        <v>255</v>
      </c>
    </row>
    <row r="76" spans="1:16" ht="21" x14ac:dyDescent="0.5">
      <c r="A76" s="47">
        <v>74</v>
      </c>
      <c r="B76" s="44" t="s">
        <v>586</v>
      </c>
      <c r="C76" s="71" t="s">
        <v>708</v>
      </c>
      <c r="D76" s="49" t="str">
        <f>INDEX(Leikmannaskrá!$A$2:$D$1171,MATCH(C76,Leikmannaskrá!$A$2:$A$1171,0),2)</f>
        <v>021281-4849</v>
      </c>
      <c r="E76" s="49" t="str">
        <f>INDEX(Leikmannaskrá!$A$2:$D$1171,MATCH(C76,Leikmannaskrá!$A$2:$A$1171,0),3)</f>
        <v>Samherjar</v>
      </c>
      <c r="F76" s="47">
        <f>SUM(LARGE(H76:P76,{1;2;3;4;5}))</f>
        <v>255</v>
      </c>
      <c r="G76" s="47">
        <f t="shared" si="2"/>
        <v>255</v>
      </c>
      <c r="H76" s="60">
        <v>0</v>
      </c>
      <c r="I76" s="60">
        <v>0</v>
      </c>
      <c r="J76" s="60">
        <v>0</v>
      </c>
      <c r="K76" s="60">
        <v>0</v>
      </c>
      <c r="L76" s="60">
        <v>0</v>
      </c>
      <c r="M76" s="60">
        <v>0</v>
      </c>
      <c r="N76" s="60">
        <v>0</v>
      </c>
      <c r="O76" s="60">
        <v>0</v>
      </c>
      <c r="P76" s="60">
        <v>255</v>
      </c>
    </row>
    <row r="77" spans="1:16" ht="21" x14ac:dyDescent="0.5">
      <c r="A77" s="44">
        <v>75</v>
      </c>
      <c r="B77" s="44" t="s">
        <v>586</v>
      </c>
      <c r="C77" s="71" t="s">
        <v>804</v>
      </c>
      <c r="D77" s="49" t="str">
        <f>INDEX(Leikmannaskrá!$A$2:$D$1171,MATCH(C77,Leikmannaskrá!$A$2:$A$1171,0),2)</f>
        <v>270704-4840</v>
      </c>
      <c r="E77" s="49" t="str">
        <f>INDEX(Leikmannaskrá!$A$2:$D$1171,MATCH(C77,Leikmannaskrá!$A$2:$A$1171,0),3)</f>
        <v>KR</v>
      </c>
      <c r="F77" s="47">
        <f>SUM(LARGE(H77:P77,{1;2;3;4;5}))</f>
        <v>255</v>
      </c>
      <c r="G77" s="47">
        <f t="shared" si="2"/>
        <v>255</v>
      </c>
      <c r="H77" s="60">
        <v>0</v>
      </c>
      <c r="I77" s="60">
        <v>0</v>
      </c>
      <c r="J77" s="60">
        <v>0</v>
      </c>
      <c r="K77" s="60">
        <v>0</v>
      </c>
      <c r="L77" s="60">
        <v>0</v>
      </c>
      <c r="M77" s="60">
        <v>0</v>
      </c>
      <c r="N77" s="60">
        <v>255</v>
      </c>
      <c r="O77" s="60">
        <v>0</v>
      </c>
      <c r="P77" s="60">
        <v>0</v>
      </c>
    </row>
    <row r="78" spans="1:16" ht="21" x14ac:dyDescent="0.5">
      <c r="A78" s="47">
        <v>76</v>
      </c>
      <c r="B78" s="44" t="s">
        <v>586</v>
      </c>
      <c r="C78" s="55" t="s">
        <v>455</v>
      </c>
      <c r="D78" s="49" t="str">
        <f>INDEX(Leikmannaskrá!$A$2:$D$1171,MATCH(C78,Leikmannaskrá!$A$2:$A$1171,0),2)</f>
        <v>160908-2700</v>
      </c>
      <c r="E78" s="49" t="str">
        <f>INDEX(Leikmannaskrá!$A$2:$D$1171,MATCH(C78,Leikmannaskrá!$A$2:$A$1171,0),3)</f>
        <v>KR</v>
      </c>
      <c r="F78" s="47">
        <f>SUM(LARGE(H78:P78,{1;2;3;4;5}))</f>
        <v>250</v>
      </c>
      <c r="G78" s="47">
        <f t="shared" si="2"/>
        <v>250</v>
      </c>
      <c r="H78" s="60">
        <v>0</v>
      </c>
      <c r="I78" s="60">
        <v>0</v>
      </c>
      <c r="J78" s="60">
        <v>0</v>
      </c>
      <c r="K78" s="60">
        <v>0</v>
      </c>
      <c r="L78" s="60">
        <v>0</v>
      </c>
      <c r="M78" s="60">
        <v>0</v>
      </c>
      <c r="N78" s="60">
        <v>0</v>
      </c>
      <c r="O78" s="60">
        <v>125</v>
      </c>
      <c r="P78" s="60">
        <v>125</v>
      </c>
    </row>
    <row r="79" spans="1:16" ht="21" x14ac:dyDescent="0.5">
      <c r="A79" s="44">
        <v>77</v>
      </c>
      <c r="B79" s="44" t="s">
        <v>586</v>
      </c>
      <c r="C79" s="48" t="s">
        <v>128</v>
      </c>
      <c r="D79" s="49" t="str">
        <f>INDEX(Leikmannaskrá!$A$2:$D$1171,MATCH(C79,Leikmannaskrá!$A$2:$A$1171,0),2)</f>
        <v>140687-2199</v>
      </c>
      <c r="E79" s="49" t="str">
        <f>INDEX(Leikmannaskrá!$A$2:$D$1171,MATCH(C79,Leikmannaskrá!$A$2:$A$1171,0),3)</f>
        <v>TBR</v>
      </c>
      <c r="F79" s="47">
        <f>SUM(LARGE(H79:P79,{1;2;3;4;5}))</f>
        <v>250</v>
      </c>
      <c r="G79" s="47">
        <f t="shared" si="2"/>
        <v>250</v>
      </c>
      <c r="H79" s="60">
        <v>0</v>
      </c>
      <c r="I79" s="60">
        <v>0</v>
      </c>
      <c r="J79" s="60">
        <v>0</v>
      </c>
      <c r="K79" s="60">
        <v>0</v>
      </c>
      <c r="L79" s="60">
        <v>0</v>
      </c>
      <c r="M79" s="60">
        <v>0</v>
      </c>
      <c r="N79" s="60">
        <v>0</v>
      </c>
      <c r="O79" s="60">
        <v>0</v>
      </c>
      <c r="P79" s="60">
        <v>250</v>
      </c>
    </row>
    <row r="80" spans="1:16" ht="21" x14ac:dyDescent="0.5">
      <c r="A80" s="47">
        <v>78</v>
      </c>
      <c r="B80" s="44" t="s">
        <v>586</v>
      </c>
      <c r="C80" s="55" t="s">
        <v>301</v>
      </c>
      <c r="D80" s="49" t="str">
        <f>INDEX(Leikmannaskrá!$A$2:$D$1171,MATCH(C80,Leikmannaskrá!$A$2:$A$1171,0),2)</f>
        <v>290995-2569</v>
      </c>
      <c r="E80" s="49" t="str">
        <f>INDEX(Leikmannaskrá!$A$2:$D$1171,MATCH(C80,Leikmannaskrá!$A$2:$A$1171,0),3)</f>
        <v>BH</v>
      </c>
      <c r="F80" s="47">
        <f>SUM(LARGE(H80:P80,{1;2;3;4;5}))</f>
        <v>250</v>
      </c>
      <c r="G80" s="47">
        <f t="shared" si="2"/>
        <v>250</v>
      </c>
      <c r="H80" s="60">
        <v>0</v>
      </c>
      <c r="I80" s="60">
        <v>0</v>
      </c>
      <c r="J80" s="60">
        <v>0</v>
      </c>
      <c r="K80" s="60">
        <v>0</v>
      </c>
      <c r="L80" s="60">
        <v>0</v>
      </c>
      <c r="M80" s="60">
        <v>0</v>
      </c>
      <c r="N80" s="60">
        <v>0</v>
      </c>
      <c r="O80" s="60">
        <v>0</v>
      </c>
      <c r="P80" s="60">
        <v>250</v>
      </c>
    </row>
    <row r="81" spans="1:16" ht="21" x14ac:dyDescent="0.5">
      <c r="A81" s="44">
        <v>79</v>
      </c>
      <c r="B81" s="44" t="s">
        <v>586</v>
      </c>
      <c r="C81" s="48" t="s">
        <v>335</v>
      </c>
      <c r="D81" s="49" t="str">
        <f>INDEX(Leikmannaskrá!$A$2:$D$1171,MATCH(C81,Leikmannaskrá!$A$2:$A$1171,0),2)</f>
        <v>040975-4899</v>
      </c>
      <c r="E81" s="49" t="str">
        <f>INDEX(Leikmannaskrá!$A$2:$D$1171,MATCH(C81,Leikmannaskrá!$A$2:$A$1171,0),3)</f>
        <v>TBR</v>
      </c>
      <c r="F81" s="47">
        <f>SUM(LARGE(H81:P81,{1;2;3;4;5}))</f>
        <v>250</v>
      </c>
      <c r="G81" s="47">
        <f t="shared" si="2"/>
        <v>250</v>
      </c>
      <c r="H81" s="60">
        <v>0</v>
      </c>
      <c r="I81" s="60">
        <v>0</v>
      </c>
      <c r="J81" s="60">
        <v>250</v>
      </c>
      <c r="K81" s="60">
        <v>0</v>
      </c>
      <c r="L81" s="60">
        <v>0</v>
      </c>
      <c r="M81" s="60">
        <v>0</v>
      </c>
      <c r="N81" s="60">
        <v>0</v>
      </c>
      <c r="O81" s="60">
        <v>0</v>
      </c>
      <c r="P81" s="60">
        <v>0</v>
      </c>
    </row>
    <row r="82" spans="1:16" ht="21" x14ac:dyDescent="0.5">
      <c r="A82" s="47">
        <v>80</v>
      </c>
      <c r="B82" s="44" t="s">
        <v>586</v>
      </c>
      <c r="C82" s="55" t="s">
        <v>293</v>
      </c>
      <c r="D82" s="49" t="s">
        <v>294</v>
      </c>
      <c r="E82" s="49" t="s">
        <v>92</v>
      </c>
      <c r="F82" s="47">
        <f>SUM(LARGE(H82:P82,{1;2;3;4;5}))</f>
        <v>250</v>
      </c>
      <c r="G82" s="47">
        <f t="shared" si="2"/>
        <v>250</v>
      </c>
      <c r="H82" s="60">
        <v>0</v>
      </c>
      <c r="I82" s="60">
        <v>0</v>
      </c>
      <c r="J82" s="60">
        <v>0</v>
      </c>
      <c r="K82" s="60">
        <v>125</v>
      </c>
      <c r="L82" s="60">
        <v>125</v>
      </c>
      <c r="M82" s="60">
        <v>0</v>
      </c>
      <c r="N82" s="60">
        <v>0</v>
      </c>
      <c r="O82" s="60">
        <v>0</v>
      </c>
      <c r="P82" s="60">
        <v>0</v>
      </c>
    </row>
    <row r="83" spans="1:16" ht="21" x14ac:dyDescent="0.5">
      <c r="A83" s="44">
        <v>81</v>
      </c>
      <c r="B83" s="44" t="s">
        <v>586</v>
      </c>
      <c r="C83" s="66" t="s">
        <v>425</v>
      </c>
      <c r="D83" s="49" t="s">
        <v>426</v>
      </c>
      <c r="E83" s="49" t="str">
        <f>INDEX(Leikmannaskrá!$A$2:$D$1171,MATCH(C83,Leikmannaskrá!$A$2:$A$1171,0),3)</f>
        <v>BH</v>
      </c>
      <c r="F83" s="47">
        <f>SUM(LARGE(H83:P83,{1;2;3;4;5}))</f>
        <v>250</v>
      </c>
      <c r="G83" s="47">
        <f t="shared" si="2"/>
        <v>250</v>
      </c>
      <c r="H83" s="60">
        <v>0</v>
      </c>
      <c r="I83" s="60">
        <v>0</v>
      </c>
      <c r="J83" s="60">
        <v>0</v>
      </c>
      <c r="K83" s="60">
        <v>0</v>
      </c>
      <c r="L83" s="60">
        <v>0</v>
      </c>
      <c r="M83" s="60">
        <v>0</v>
      </c>
      <c r="N83" s="60">
        <v>0</v>
      </c>
      <c r="O83" s="60">
        <v>0</v>
      </c>
      <c r="P83" s="60">
        <v>250</v>
      </c>
    </row>
    <row r="84" spans="1:16" ht="21" x14ac:dyDescent="0.5">
      <c r="A84" s="47">
        <v>82</v>
      </c>
      <c r="B84" s="44" t="s">
        <v>586</v>
      </c>
      <c r="C84" s="71" t="s">
        <v>704</v>
      </c>
      <c r="D84" s="49" t="str">
        <f>INDEX(Leikmannaskrá!$A$2:$D$1171,MATCH(C84,Leikmannaskrá!$A$2:$A$1171,0),2)</f>
        <v>070569-2999</v>
      </c>
      <c r="E84" s="49" t="str">
        <f>INDEX(Leikmannaskrá!$A$2:$D$1171,MATCH(C84,Leikmannaskrá!$A$2:$A$1171,0),3)</f>
        <v>ÍA</v>
      </c>
      <c r="F84" s="47">
        <f>SUM(LARGE(H84:P84,{1;2;3;4;5}))</f>
        <v>250</v>
      </c>
      <c r="G84" s="47">
        <f t="shared" si="2"/>
        <v>250</v>
      </c>
      <c r="H84" s="60">
        <v>0</v>
      </c>
      <c r="I84" s="60">
        <v>0</v>
      </c>
      <c r="J84" s="60">
        <v>0</v>
      </c>
      <c r="K84" s="60">
        <v>0</v>
      </c>
      <c r="L84" s="60">
        <v>0</v>
      </c>
      <c r="M84" s="60">
        <v>0</v>
      </c>
      <c r="N84" s="60">
        <v>0</v>
      </c>
      <c r="O84" s="60">
        <v>0</v>
      </c>
      <c r="P84" s="60">
        <v>250</v>
      </c>
    </row>
    <row r="85" spans="1:16" ht="21" x14ac:dyDescent="0.5">
      <c r="A85" s="44">
        <v>83</v>
      </c>
      <c r="B85" s="44" t="s">
        <v>586</v>
      </c>
      <c r="C85" s="71" t="s">
        <v>84</v>
      </c>
      <c r="D85" s="49" t="str">
        <f>INDEX(Leikmannaskrá!$A$2:$D$1171,MATCH(C85,Leikmannaskrá!$A$2:$A$1171,0),2)</f>
        <v>141097-2969</v>
      </c>
      <c r="E85" s="49" t="str">
        <f>INDEX(Leikmannaskrá!$A$2:$D$1171,MATCH(C85,Leikmannaskrá!$A$2:$A$1171,0),3)</f>
        <v>Samherjar</v>
      </c>
      <c r="F85" s="47">
        <f>SUM(LARGE(H85:P85,{1;2;3;4;5}))</f>
        <v>250</v>
      </c>
      <c r="G85" s="47">
        <f t="shared" si="2"/>
        <v>250</v>
      </c>
      <c r="H85" s="60">
        <v>0</v>
      </c>
      <c r="I85" s="60">
        <v>0</v>
      </c>
      <c r="J85" s="60">
        <v>0</v>
      </c>
      <c r="K85" s="60">
        <v>0</v>
      </c>
      <c r="L85" s="60">
        <v>0</v>
      </c>
      <c r="M85" s="60">
        <v>0</v>
      </c>
      <c r="N85" s="60">
        <v>0</v>
      </c>
      <c r="O85" s="60">
        <v>0</v>
      </c>
      <c r="P85" s="60">
        <v>250</v>
      </c>
    </row>
    <row r="86" spans="1:16" ht="21" x14ac:dyDescent="0.5">
      <c r="A86" s="47">
        <v>84</v>
      </c>
      <c r="B86" s="44" t="s">
        <v>586</v>
      </c>
      <c r="C86" s="71" t="s">
        <v>483</v>
      </c>
      <c r="D86" s="49" t="str">
        <f>INDEX(Leikmannaskrá!$A$2:$D$1171,MATCH(C86,Leikmannaskrá!$A$2:$A$1171,0),2)</f>
        <v>221299-3299</v>
      </c>
      <c r="E86" s="49" t="str">
        <f>INDEX(Leikmannaskrá!$A$2:$D$1171,MATCH(C86,Leikmannaskrá!$A$2:$A$1171,0),3)</f>
        <v>TBR</v>
      </c>
      <c r="F86" s="47">
        <f>SUM(LARGE(H86:P86,{1;2;3;4;5}))</f>
        <v>250</v>
      </c>
      <c r="G86" s="47">
        <f t="shared" si="2"/>
        <v>250</v>
      </c>
      <c r="H86" s="60">
        <v>0</v>
      </c>
      <c r="I86" s="60">
        <v>0</v>
      </c>
      <c r="J86" s="60">
        <v>250</v>
      </c>
      <c r="K86" s="60">
        <v>0</v>
      </c>
      <c r="L86" s="60">
        <v>0</v>
      </c>
      <c r="M86" s="60">
        <v>0</v>
      </c>
      <c r="N86" s="60">
        <v>0</v>
      </c>
      <c r="O86" s="60">
        <v>0</v>
      </c>
      <c r="P86" s="60">
        <v>0</v>
      </c>
    </row>
    <row r="87" spans="1:16" ht="21" x14ac:dyDescent="0.5">
      <c r="A87" s="44">
        <v>85</v>
      </c>
      <c r="B87" s="44" t="s">
        <v>586</v>
      </c>
      <c r="C87" s="71" t="s">
        <v>767</v>
      </c>
      <c r="D87" s="49" t="str">
        <f>INDEX(Leikmannaskrá!$A$2:$D$1171,MATCH(C87,Leikmannaskrá!$A$2:$A$1171,0),2)</f>
        <v>290105-3310</v>
      </c>
      <c r="E87" s="49" t="str">
        <f>INDEX(Leikmannaskrá!$A$2:$D$1171,MATCH(C87,Leikmannaskrá!$A$2:$A$1171,0),3)</f>
        <v>ÍA</v>
      </c>
      <c r="F87" s="47">
        <f>SUM(LARGE(H87:P87,{1;2;3;4;5}))</f>
        <v>250</v>
      </c>
      <c r="G87" s="47">
        <f t="shared" si="2"/>
        <v>250</v>
      </c>
      <c r="H87" s="60">
        <v>0</v>
      </c>
      <c r="I87" s="60">
        <v>0</v>
      </c>
      <c r="J87" s="60">
        <v>0</v>
      </c>
      <c r="K87" s="60">
        <v>125</v>
      </c>
      <c r="L87" s="60">
        <v>125</v>
      </c>
      <c r="M87" s="60">
        <v>0</v>
      </c>
      <c r="N87" s="60">
        <v>0</v>
      </c>
      <c r="O87" s="60">
        <v>0</v>
      </c>
      <c r="P87" s="60">
        <v>0</v>
      </c>
    </row>
    <row r="88" spans="1:16" ht="21" x14ac:dyDescent="0.5">
      <c r="A88" s="47">
        <v>86</v>
      </c>
      <c r="B88" s="44" t="s">
        <v>586</v>
      </c>
      <c r="C88" s="71" t="s">
        <v>765</v>
      </c>
      <c r="D88" s="49" t="str">
        <f>INDEX(Leikmannaskrá!$A$2:$D$1171,MATCH(C88,Leikmannaskrá!$A$2:$A$1171,0),2)</f>
        <v>240410-3890</v>
      </c>
      <c r="E88" s="49" t="str">
        <f>INDEX(Leikmannaskrá!$A$2:$D$1171,MATCH(C88,Leikmannaskrá!$A$2:$A$1171,0),3)</f>
        <v>ÍA</v>
      </c>
      <c r="F88" s="47">
        <f>SUM(LARGE(H88:P88,{1;2;3;4;5}))</f>
        <v>250</v>
      </c>
      <c r="G88" s="47">
        <f t="shared" si="2"/>
        <v>250</v>
      </c>
      <c r="H88" s="60">
        <v>0</v>
      </c>
      <c r="I88" s="60">
        <v>0</v>
      </c>
      <c r="J88" s="60">
        <v>0</v>
      </c>
      <c r="K88" s="60">
        <v>125</v>
      </c>
      <c r="L88" s="60">
        <v>125</v>
      </c>
      <c r="M88" s="60">
        <v>0</v>
      </c>
      <c r="N88" s="60">
        <v>0</v>
      </c>
      <c r="O88" s="60">
        <v>0</v>
      </c>
      <c r="P88" s="60">
        <v>0</v>
      </c>
    </row>
    <row r="89" spans="1:16" ht="21" x14ac:dyDescent="0.5">
      <c r="A89" s="44">
        <v>87</v>
      </c>
      <c r="B89" s="44" t="s">
        <v>586</v>
      </c>
      <c r="C89" s="71" t="s">
        <v>617</v>
      </c>
      <c r="D89" s="49" t="str">
        <f>INDEX(Leikmannaskrá!$A$2:$D$1171,MATCH(C89,Leikmannaskrá!$A$2:$A$1171,0),2)</f>
        <v>110185-5969</v>
      </c>
      <c r="E89" s="49" t="str">
        <f>INDEX(Leikmannaskrá!$A$2:$D$1171,MATCH(C89,Leikmannaskrá!$A$2:$A$1171,0),3)</f>
        <v>KR</v>
      </c>
      <c r="F89" s="47">
        <f>SUM(LARGE(H89:P89,{1;2;3;4;5}))</f>
        <v>250</v>
      </c>
      <c r="G89" s="47">
        <f t="shared" si="2"/>
        <v>250</v>
      </c>
      <c r="H89" s="60">
        <v>0</v>
      </c>
      <c r="I89" s="60">
        <v>0</v>
      </c>
      <c r="J89" s="60">
        <v>0</v>
      </c>
      <c r="K89" s="60">
        <v>0</v>
      </c>
      <c r="L89" s="60">
        <v>0</v>
      </c>
      <c r="M89" s="60">
        <v>0</v>
      </c>
      <c r="N89" s="60">
        <v>125</v>
      </c>
      <c r="O89" s="60">
        <v>0</v>
      </c>
      <c r="P89" s="60">
        <v>125</v>
      </c>
    </row>
    <row r="90" spans="1:16" ht="21" x14ac:dyDescent="0.5">
      <c r="A90" s="47">
        <v>88</v>
      </c>
      <c r="B90" s="44" t="s">
        <v>586</v>
      </c>
      <c r="C90" s="71" t="s">
        <v>778</v>
      </c>
      <c r="D90" s="49" t="str">
        <f>INDEX(Leikmannaskrá!$A$2:$D$1171,MATCH(C90,Leikmannaskrá!$A$2:$A$1171,0),2)</f>
        <v>090811-2230</v>
      </c>
      <c r="E90" s="49" t="str">
        <f>INDEX(Leikmannaskrá!$A$2:$D$1171,MATCH(C90,Leikmannaskrá!$A$2:$A$1171,0),3)</f>
        <v>BH</v>
      </c>
      <c r="F90" s="47">
        <f>SUM(LARGE(H90:P90,{1;2;3;4;5}))</f>
        <v>250</v>
      </c>
      <c r="G90" s="47">
        <f t="shared" si="2"/>
        <v>250</v>
      </c>
      <c r="H90" s="60">
        <v>0</v>
      </c>
      <c r="I90" s="60">
        <v>0</v>
      </c>
      <c r="J90" s="60">
        <v>0</v>
      </c>
      <c r="K90" s="60">
        <v>0</v>
      </c>
      <c r="L90" s="60">
        <v>125</v>
      </c>
      <c r="M90" s="60">
        <v>0</v>
      </c>
      <c r="N90" s="60">
        <v>125</v>
      </c>
      <c r="O90" s="60">
        <v>0</v>
      </c>
      <c r="P90" s="60">
        <v>0</v>
      </c>
    </row>
    <row r="91" spans="1:16" ht="21" x14ac:dyDescent="0.5">
      <c r="A91" s="44">
        <v>89</v>
      </c>
      <c r="B91" s="44" t="s">
        <v>586</v>
      </c>
      <c r="C91" s="71" t="s">
        <v>644</v>
      </c>
      <c r="D91" s="49" t="str">
        <f>INDEX(Leikmannaskrá!$A$2:$D$1171,MATCH(C91,Leikmannaskrá!$A$2:$A$1171,0),2)</f>
        <v>230769-2709</v>
      </c>
      <c r="E91" s="49" t="str">
        <f>INDEX(Leikmannaskrá!$A$2:$D$1171,MATCH(C91,Leikmannaskrá!$A$2:$A$1171,0),3)</f>
        <v>TBR</v>
      </c>
      <c r="F91" s="47">
        <f>SUM(LARGE(H91:P91,{1;2;3;4;5}))</f>
        <v>250</v>
      </c>
      <c r="G91" s="47">
        <f t="shared" si="2"/>
        <v>250</v>
      </c>
      <c r="H91" s="60">
        <v>0</v>
      </c>
      <c r="I91" s="60">
        <v>0</v>
      </c>
      <c r="J91" s="60">
        <v>0</v>
      </c>
      <c r="K91" s="60">
        <v>0</v>
      </c>
      <c r="L91" s="60">
        <v>0</v>
      </c>
      <c r="M91" s="60">
        <v>0</v>
      </c>
      <c r="N91" s="60">
        <v>250</v>
      </c>
      <c r="O91" s="60">
        <v>0</v>
      </c>
      <c r="P91" s="60">
        <v>0</v>
      </c>
    </row>
    <row r="92" spans="1:16" ht="21" x14ac:dyDescent="0.5">
      <c r="A92" s="47">
        <v>90</v>
      </c>
      <c r="B92" s="44" t="s">
        <v>586</v>
      </c>
      <c r="C92" s="55" t="s">
        <v>634</v>
      </c>
      <c r="D92" s="49" t="s">
        <v>635</v>
      </c>
      <c r="E92" s="49" t="str">
        <f>INDEX(Leikmannaskrá!$A$2:$D$1171,MATCH(C92,Leikmannaskrá!$A$2:$A$1171,0),3)</f>
        <v>BH</v>
      </c>
      <c r="F92" s="47">
        <f>SUM(LARGE(H92:P92,{1;2;3;4;5}))</f>
        <v>125</v>
      </c>
      <c r="G92" s="47">
        <f t="shared" si="2"/>
        <v>125</v>
      </c>
      <c r="H92" s="60">
        <v>0</v>
      </c>
      <c r="I92" s="60">
        <v>0</v>
      </c>
      <c r="J92" s="60">
        <v>0</v>
      </c>
      <c r="K92" s="60">
        <v>0</v>
      </c>
      <c r="L92" s="60">
        <v>0</v>
      </c>
      <c r="M92" s="60">
        <v>0</v>
      </c>
      <c r="N92" s="60">
        <v>0</v>
      </c>
      <c r="O92" s="60">
        <v>0</v>
      </c>
      <c r="P92" s="60">
        <v>125</v>
      </c>
    </row>
    <row r="93" spans="1:16" ht="21" x14ac:dyDescent="0.5">
      <c r="A93" s="44">
        <v>91</v>
      </c>
      <c r="B93" s="44" t="s">
        <v>586</v>
      </c>
      <c r="C93" s="55" t="s">
        <v>377</v>
      </c>
      <c r="D93" s="49" t="str">
        <f>INDEX(Leikmannaskrá!$A$2:$D$1171,MATCH(C93,Leikmannaskrá!$A$2:$A$1171,0),2)</f>
        <v>120594-3119</v>
      </c>
      <c r="E93" s="49" t="str">
        <f>INDEX(Leikmannaskrá!$A$2:$D$1171,MATCH(C93,Leikmannaskrá!$A$2:$A$1171,0),3)</f>
        <v>TBS</v>
      </c>
      <c r="F93" s="47">
        <f>SUM(LARGE(H93:P93,{1;2;3;4;5}))</f>
        <v>125</v>
      </c>
      <c r="G93" s="47">
        <f t="shared" si="2"/>
        <v>125</v>
      </c>
      <c r="H93" s="60">
        <v>0</v>
      </c>
      <c r="I93" s="60">
        <v>125</v>
      </c>
      <c r="J93" s="60">
        <v>0</v>
      </c>
      <c r="K93" s="60">
        <v>0</v>
      </c>
      <c r="L93" s="60">
        <v>0</v>
      </c>
      <c r="M93" s="60">
        <v>0</v>
      </c>
      <c r="N93" s="60">
        <v>0</v>
      </c>
      <c r="O93" s="60">
        <v>0</v>
      </c>
      <c r="P93" s="60">
        <v>0</v>
      </c>
    </row>
    <row r="94" spans="1:16" ht="21" x14ac:dyDescent="0.5">
      <c r="A94" s="47">
        <v>92</v>
      </c>
      <c r="B94" s="44" t="s">
        <v>586</v>
      </c>
      <c r="C94" s="71" t="s">
        <v>626</v>
      </c>
      <c r="D94" s="49" t="str">
        <f>INDEX(Leikmannaskrá!$A$2:$D$1171,MATCH(C94,Leikmannaskrá!$A$2:$A$1171,0),2)</f>
        <v>300388-2139</v>
      </c>
      <c r="E94" s="49" t="str">
        <f>INDEX(Leikmannaskrá!$A$2:$D$1171,MATCH(C94,Leikmannaskrá!$A$2:$A$1171,0),3)</f>
        <v>UMFA</v>
      </c>
      <c r="F94" s="47">
        <f>SUM(LARGE(H94:P94,{1;2;3;4;5}))</f>
        <v>125</v>
      </c>
      <c r="G94" s="47">
        <f t="shared" si="2"/>
        <v>125</v>
      </c>
      <c r="H94" s="60">
        <v>0</v>
      </c>
      <c r="I94" s="60">
        <v>0</v>
      </c>
      <c r="J94" s="60">
        <v>0</v>
      </c>
      <c r="K94" s="60">
        <v>0</v>
      </c>
      <c r="L94" s="60">
        <v>0</v>
      </c>
      <c r="M94" s="60">
        <v>0</v>
      </c>
      <c r="N94" s="60">
        <v>0</v>
      </c>
      <c r="O94" s="60">
        <v>0</v>
      </c>
      <c r="P94" s="60">
        <v>125</v>
      </c>
    </row>
    <row r="95" spans="1:16" ht="21" x14ac:dyDescent="0.5">
      <c r="A95" s="44">
        <v>93</v>
      </c>
      <c r="B95" s="44" t="s">
        <v>586</v>
      </c>
      <c r="C95" s="55" t="s">
        <v>517</v>
      </c>
      <c r="D95" s="49" t="str">
        <f>INDEX(Leikmannaskrá!$A$2:$D$1171,MATCH(C95,Leikmannaskrá!$A$2:$A$1171,0),2)</f>
        <v>271073-5349</v>
      </c>
      <c r="E95" s="49" t="str">
        <f>INDEX(Leikmannaskrá!$A$2:$D$1171,MATCH(C95,Leikmannaskrá!$A$2:$A$1171,0),3)</f>
        <v>UMFA</v>
      </c>
      <c r="F95" s="47">
        <f>SUM(LARGE(H95:P95,{1;2;3;4;5}))</f>
        <v>125</v>
      </c>
      <c r="G95" s="47">
        <f t="shared" si="2"/>
        <v>125</v>
      </c>
      <c r="H95" s="60">
        <v>0</v>
      </c>
      <c r="I95" s="60">
        <v>125</v>
      </c>
      <c r="J95" s="60">
        <v>0</v>
      </c>
      <c r="K95" s="60">
        <v>0</v>
      </c>
      <c r="L95" s="60">
        <v>0</v>
      </c>
      <c r="M95" s="60">
        <v>0</v>
      </c>
      <c r="N95" s="60">
        <v>0</v>
      </c>
      <c r="O95" s="60">
        <v>0</v>
      </c>
      <c r="P95" s="60">
        <v>0</v>
      </c>
    </row>
    <row r="96" spans="1:16" ht="21" x14ac:dyDescent="0.5">
      <c r="A96" s="47">
        <v>94</v>
      </c>
      <c r="B96" s="44" t="s">
        <v>586</v>
      </c>
      <c r="C96" s="71" t="s">
        <v>710</v>
      </c>
      <c r="D96" s="49" t="str">
        <f>INDEX(Leikmannaskrá!$A$2:$D$1171,MATCH(C96,Leikmannaskrá!$A$2:$A$1171,0),2)</f>
        <v>180481-5679</v>
      </c>
      <c r="E96" s="49" t="str">
        <f>INDEX(Leikmannaskrá!$A$2:$D$1171,MATCH(C96,Leikmannaskrá!$A$2:$A$1171,0),3)</f>
        <v>UMFA</v>
      </c>
      <c r="F96" s="47">
        <f>SUM(LARGE(H96:P96,{1;2;3;4;5}))</f>
        <v>125</v>
      </c>
      <c r="G96" s="47">
        <f t="shared" si="2"/>
        <v>125</v>
      </c>
      <c r="H96" s="60">
        <v>0</v>
      </c>
      <c r="I96" s="60">
        <v>0</v>
      </c>
      <c r="J96" s="60">
        <v>0</v>
      </c>
      <c r="K96" s="60">
        <v>0</v>
      </c>
      <c r="L96" s="60">
        <v>0</v>
      </c>
      <c r="M96" s="60">
        <v>0</v>
      </c>
      <c r="N96" s="60">
        <v>0</v>
      </c>
      <c r="O96" s="60">
        <v>0</v>
      </c>
      <c r="P96" s="60">
        <v>125</v>
      </c>
    </row>
    <row r="97" spans="1:16" ht="21" x14ac:dyDescent="0.5">
      <c r="A97" s="44">
        <v>95</v>
      </c>
      <c r="B97" s="44" t="s">
        <v>586</v>
      </c>
      <c r="C97" s="71" t="s">
        <v>743</v>
      </c>
      <c r="D97" s="49" t="str">
        <f>INDEX(Leikmannaskrá!$A$2:$D$1171,MATCH(C97,Leikmannaskrá!$A$2:$A$1171,0),2)</f>
        <v>150402-3280</v>
      </c>
      <c r="E97" s="49" t="str">
        <f>INDEX(Leikmannaskrá!$A$2:$D$1171,MATCH(C97,Leikmannaskrá!$A$2:$A$1171,0),3)</f>
        <v>Umf Katla</v>
      </c>
      <c r="F97" s="47">
        <f>SUM(LARGE(H97:P97,{1;2;3;4;5}))</f>
        <v>125</v>
      </c>
      <c r="G97" s="47">
        <f t="shared" si="2"/>
        <v>125</v>
      </c>
      <c r="H97" s="60">
        <v>0</v>
      </c>
      <c r="I97" s="60">
        <v>0</v>
      </c>
      <c r="J97" s="60">
        <v>125</v>
      </c>
      <c r="K97" s="60">
        <v>0</v>
      </c>
      <c r="L97" s="60">
        <v>0</v>
      </c>
      <c r="M97" s="60">
        <v>0</v>
      </c>
      <c r="N97" s="60">
        <v>0</v>
      </c>
      <c r="O97" s="60">
        <v>0</v>
      </c>
      <c r="P97" s="60">
        <v>0</v>
      </c>
    </row>
    <row r="98" spans="1:16" ht="21" x14ac:dyDescent="0.5">
      <c r="A98" s="47">
        <v>96</v>
      </c>
      <c r="B98" s="44" t="s">
        <v>586</v>
      </c>
      <c r="C98" s="71" t="s">
        <v>761</v>
      </c>
      <c r="D98" s="49" t="str">
        <f>INDEX(Leikmannaskrá!$A$2:$D$1171,MATCH(C98,Leikmannaskrá!$A$2:$A$1171,0),2)</f>
        <v>181084-2949</v>
      </c>
      <c r="E98" s="49" t="str">
        <f>INDEX(Leikmannaskrá!$A$2:$D$1171,MATCH(C98,Leikmannaskrá!$A$2:$A$1171,0),3)</f>
        <v>ÍA</v>
      </c>
      <c r="F98" s="47">
        <f>SUM(LARGE(H98:P98,{1;2;3;4;5}))</f>
        <v>125</v>
      </c>
      <c r="G98" s="47">
        <f t="shared" si="2"/>
        <v>125</v>
      </c>
      <c r="H98" s="60">
        <v>0</v>
      </c>
      <c r="I98" s="60">
        <v>0</v>
      </c>
      <c r="J98" s="60">
        <v>0</v>
      </c>
      <c r="K98" s="60">
        <v>125</v>
      </c>
      <c r="L98" s="60">
        <v>0</v>
      </c>
      <c r="M98" s="60">
        <v>0</v>
      </c>
      <c r="N98" s="60">
        <v>0</v>
      </c>
      <c r="O98" s="60">
        <v>0</v>
      </c>
      <c r="P98" s="60">
        <v>0</v>
      </c>
    </row>
    <row r="99" spans="1:16" ht="21" x14ac:dyDescent="0.5">
      <c r="A99" s="44">
        <v>97</v>
      </c>
      <c r="B99" s="44" t="s">
        <v>586</v>
      </c>
      <c r="C99" s="71" t="s">
        <v>763</v>
      </c>
      <c r="D99" s="49" t="str">
        <f>INDEX(Leikmannaskrá!$A$2:$D$1171,MATCH(C99,Leikmannaskrá!$A$2:$A$1171,0),2)</f>
        <v>191207-3860</v>
      </c>
      <c r="E99" s="49" t="str">
        <f>INDEX(Leikmannaskrá!$A$2:$D$1171,MATCH(C99,Leikmannaskrá!$A$2:$A$1171,0),3)</f>
        <v>ÍA</v>
      </c>
      <c r="F99" s="47">
        <f>SUM(LARGE(H99:P99,{1;2;3;4;5}))</f>
        <v>125</v>
      </c>
      <c r="G99" s="47">
        <f t="shared" ref="G99:G130" si="3">SUM(H99:P99)</f>
        <v>125</v>
      </c>
      <c r="H99" s="60">
        <v>0</v>
      </c>
      <c r="I99" s="60">
        <v>0</v>
      </c>
      <c r="J99" s="60">
        <v>0</v>
      </c>
      <c r="K99" s="60">
        <v>125</v>
      </c>
      <c r="L99" s="60">
        <v>0</v>
      </c>
      <c r="M99" s="60">
        <v>0</v>
      </c>
      <c r="N99" s="60">
        <v>0</v>
      </c>
      <c r="O99" s="60">
        <v>0</v>
      </c>
      <c r="P99" s="60">
        <v>0</v>
      </c>
    </row>
    <row r="100" spans="1:16" ht="21" x14ac:dyDescent="0.5">
      <c r="A100" s="47">
        <v>98</v>
      </c>
      <c r="B100" s="44" t="s">
        <v>586</v>
      </c>
      <c r="C100" s="71" t="s">
        <v>780</v>
      </c>
      <c r="D100" s="49" t="str">
        <f>INDEX(Leikmannaskrá!$A$2:$D$1171,MATCH(C100,Leikmannaskrá!$A$2:$A$1171,0),2)</f>
        <v>290488-5759</v>
      </c>
      <c r="E100" s="49" t="str">
        <f>INDEX(Leikmannaskrá!$A$2:$D$1171,MATCH(C100,Leikmannaskrá!$A$2:$A$1171,0),3)</f>
        <v>KR</v>
      </c>
      <c r="F100" s="47">
        <f>SUM(LARGE(H100:P100,{1;2;3;4;5}))</f>
        <v>125</v>
      </c>
      <c r="G100" s="47">
        <f t="shared" si="3"/>
        <v>125</v>
      </c>
      <c r="H100" s="60">
        <v>0</v>
      </c>
      <c r="I100" s="60">
        <v>0</v>
      </c>
      <c r="J100" s="60">
        <v>0</v>
      </c>
      <c r="K100" s="60">
        <v>0</v>
      </c>
      <c r="L100" s="60">
        <v>125</v>
      </c>
      <c r="M100" s="60">
        <v>0</v>
      </c>
      <c r="N100" s="60">
        <v>0</v>
      </c>
      <c r="O100" s="60">
        <v>0</v>
      </c>
      <c r="P100" s="60">
        <v>0</v>
      </c>
    </row>
    <row r="101" spans="1:16" ht="21" x14ac:dyDescent="0.5">
      <c r="A101" s="44">
        <v>99</v>
      </c>
      <c r="B101" s="44" t="s">
        <v>586</v>
      </c>
      <c r="C101" s="71" t="s">
        <v>808</v>
      </c>
      <c r="D101" s="49" t="str">
        <f>INDEX(Leikmannaskrá!$A$2:$D$1171,MATCH(C101,Leikmannaskrá!$A$2:$A$1171,0),2)</f>
        <v>040311-2460</v>
      </c>
      <c r="E101" s="49" t="str">
        <f>INDEX(Leikmannaskrá!$A$2:$D$1171,MATCH(C101,Leikmannaskrá!$A$2:$A$1171,0),3)</f>
        <v>TBR</v>
      </c>
      <c r="F101" s="47">
        <f>SUM(LARGE(H101:P101,{1;2;3;4;5}))</f>
        <v>125</v>
      </c>
      <c r="G101" s="47">
        <f t="shared" si="3"/>
        <v>125</v>
      </c>
      <c r="H101" s="60">
        <v>0</v>
      </c>
      <c r="I101" s="60">
        <v>0</v>
      </c>
      <c r="J101" s="60">
        <v>0</v>
      </c>
      <c r="K101" s="60">
        <v>0</v>
      </c>
      <c r="L101" s="60">
        <v>0</v>
      </c>
      <c r="M101" s="60">
        <v>0</v>
      </c>
      <c r="N101" s="60">
        <v>125</v>
      </c>
      <c r="O101" s="60">
        <v>0</v>
      </c>
      <c r="P101" s="60">
        <v>0</v>
      </c>
    </row>
    <row r="102" spans="1:16" ht="21" x14ac:dyDescent="0.5">
      <c r="A102" s="47">
        <v>100</v>
      </c>
      <c r="B102" s="44" t="s">
        <v>586</v>
      </c>
      <c r="C102" s="71" t="s">
        <v>603</v>
      </c>
      <c r="D102" s="49" t="str">
        <f>INDEX(Leikmannaskrá!$A$2:$D$1171,MATCH(C102,Leikmannaskrá!$A$2:$A$1171,0),2)</f>
        <v>241084-5669</v>
      </c>
      <c r="E102" s="49" t="str">
        <f>INDEX(Leikmannaskrá!$A$2:$D$1171,MATCH(C102,Leikmannaskrá!$A$2:$A$1171,0),3)</f>
        <v>KR</v>
      </c>
      <c r="F102" s="47">
        <f>SUM(LARGE(H102:P102,{1;2;3;4;5}))</f>
        <v>125</v>
      </c>
      <c r="G102" s="47">
        <f t="shared" si="3"/>
        <v>125</v>
      </c>
      <c r="H102" s="60">
        <v>0</v>
      </c>
      <c r="I102" s="60">
        <v>0</v>
      </c>
      <c r="J102" s="60">
        <v>0</v>
      </c>
      <c r="K102" s="60">
        <v>0</v>
      </c>
      <c r="L102" s="60">
        <v>0</v>
      </c>
      <c r="M102" s="60">
        <v>0</v>
      </c>
      <c r="N102" s="60">
        <v>125</v>
      </c>
      <c r="O102" s="60">
        <v>0</v>
      </c>
      <c r="P102" s="60">
        <v>0</v>
      </c>
    </row>
    <row r="103" spans="1:16" ht="21" x14ac:dyDescent="0.5">
      <c r="A103" s="44">
        <v>101</v>
      </c>
      <c r="B103" s="44" t="s">
        <v>586</v>
      </c>
      <c r="C103" s="71" t="s">
        <v>810</v>
      </c>
      <c r="D103" s="49" t="str">
        <f>INDEX(Leikmannaskrá!$A$2:$D$1171,MATCH(C103,Leikmannaskrá!$A$2:$A$1171,0),2)</f>
        <v>180398-9999</v>
      </c>
      <c r="E103" s="49" t="str">
        <f>INDEX(Leikmannaskrá!$A$2:$D$1171,MATCH(C103,Leikmannaskrá!$A$2:$A$1171,0),3)</f>
        <v>KR</v>
      </c>
      <c r="F103" s="47">
        <f>SUM(LARGE(H103:P103,{1;2;3;4;5}))</f>
        <v>125</v>
      </c>
      <c r="G103" s="47">
        <f t="shared" si="3"/>
        <v>125</v>
      </c>
      <c r="H103" s="60">
        <v>0</v>
      </c>
      <c r="I103" s="60">
        <v>0</v>
      </c>
      <c r="J103" s="60">
        <v>0</v>
      </c>
      <c r="K103" s="60">
        <v>0</v>
      </c>
      <c r="L103" s="60">
        <v>0</v>
      </c>
      <c r="M103" s="60">
        <v>0</v>
      </c>
      <c r="N103" s="60">
        <v>125</v>
      </c>
      <c r="O103" s="60">
        <v>0</v>
      </c>
      <c r="P103" s="60">
        <v>0</v>
      </c>
    </row>
    <row r="104" spans="1:16" ht="21" x14ac:dyDescent="0.5">
      <c r="A104" s="47">
        <v>102</v>
      </c>
      <c r="B104" s="44" t="s">
        <v>586</v>
      </c>
      <c r="C104" s="55" t="s">
        <v>606</v>
      </c>
      <c r="D104" s="49" t="str">
        <f>INDEX(Leikmannaskrá!$A$2:$D$1171,MATCH(C104,Leikmannaskrá!$A$2:$A$1171,0),2)</f>
        <v>120394-2749</v>
      </c>
      <c r="E104" s="49" t="str">
        <f>INDEX(Leikmannaskrá!$A$2:$D$1171,MATCH(C104,Leikmannaskrá!$A$2:$A$1171,0),3)</f>
        <v>Umf.Hrunam.</v>
      </c>
      <c r="F104" s="47">
        <f>SUM(LARGE(H104:P104,{1;2;3;4;5}))</f>
        <v>0</v>
      </c>
      <c r="G104" s="47">
        <f t="shared" si="3"/>
        <v>0</v>
      </c>
      <c r="H104" s="60">
        <v>0</v>
      </c>
      <c r="I104" s="60">
        <v>0</v>
      </c>
      <c r="J104" s="60">
        <v>0</v>
      </c>
      <c r="K104" s="60">
        <v>0</v>
      </c>
      <c r="L104" s="60">
        <v>0</v>
      </c>
      <c r="M104" s="60">
        <v>0</v>
      </c>
      <c r="N104" s="60">
        <v>0</v>
      </c>
      <c r="O104" s="60">
        <v>0</v>
      </c>
      <c r="P104" s="60">
        <v>0</v>
      </c>
    </row>
    <row r="105" spans="1:16" x14ac:dyDescent="0.35">
      <c r="M105" s="34"/>
      <c r="N105" s="72"/>
    </row>
    <row r="106" spans="1:16" x14ac:dyDescent="0.35">
      <c r="M106" s="34"/>
      <c r="N106" s="72"/>
    </row>
    <row r="107" spans="1:16" x14ac:dyDescent="0.35">
      <c r="M107" s="34"/>
      <c r="N107" s="72"/>
    </row>
    <row r="108" spans="1:16" x14ac:dyDescent="0.35">
      <c r="M108" s="34"/>
    </row>
    <row r="109" spans="1:16" x14ac:dyDescent="0.35">
      <c r="M109" s="34"/>
    </row>
    <row r="110" spans="1:16" x14ac:dyDescent="0.35">
      <c r="M110" s="34"/>
    </row>
    <row r="111" spans="1:16" x14ac:dyDescent="0.35">
      <c r="M111" s="34"/>
    </row>
    <row r="112" spans="1:16" x14ac:dyDescent="0.35">
      <c r="M112" s="34"/>
    </row>
    <row r="113" spans="13:13" x14ac:dyDescent="0.35">
      <c r="M113"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9"/>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3" t="s">
        <v>587</v>
      </c>
      <c r="B1" s="83"/>
      <c r="C1" s="83"/>
      <c r="D1" s="83"/>
      <c r="E1" s="83"/>
      <c r="F1" s="83"/>
      <c r="G1" s="83"/>
      <c r="H1" s="83"/>
      <c r="I1" s="83"/>
      <c r="J1" s="83"/>
      <c r="K1" s="83"/>
      <c r="L1" s="83"/>
      <c r="M1" s="83"/>
      <c r="N1" s="83"/>
      <c r="O1" s="83"/>
      <c r="P1" s="83"/>
    </row>
    <row r="2" spans="1:16" ht="63" x14ac:dyDescent="0.5">
      <c r="A2" s="36" t="s">
        <v>580</v>
      </c>
      <c r="B2" s="36" t="s">
        <v>567</v>
      </c>
      <c r="C2" s="37" t="s">
        <v>581</v>
      </c>
      <c r="D2" s="37" t="str">
        <f>Leikmannaskrá!B1</f>
        <v>Keppnisnr.</v>
      </c>
      <c r="E2" s="38" t="s">
        <v>47</v>
      </c>
      <c r="F2" s="38" t="s">
        <v>582</v>
      </c>
      <c r="G2" s="39" t="s">
        <v>583</v>
      </c>
      <c r="H2" s="40" t="s">
        <v>726</v>
      </c>
      <c r="I2" s="41" t="s">
        <v>727</v>
      </c>
      <c r="J2" s="41" t="s">
        <v>742</v>
      </c>
      <c r="K2" s="41" t="s">
        <v>758</v>
      </c>
      <c r="L2" s="41" t="s">
        <v>775</v>
      </c>
      <c r="M2" s="41" t="s">
        <v>791</v>
      </c>
      <c r="N2" s="42" t="s">
        <v>802</v>
      </c>
      <c r="O2" s="41" t="s">
        <v>696</v>
      </c>
      <c r="P2" s="43" t="s">
        <v>716</v>
      </c>
    </row>
    <row r="3" spans="1:16" ht="21" x14ac:dyDescent="0.5">
      <c r="A3" s="47">
        <v>1</v>
      </c>
      <c r="B3" s="47" t="s">
        <v>584</v>
      </c>
      <c r="C3" s="48" t="s">
        <v>383</v>
      </c>
      <c r="D3" s="47" t="str">
        <f>INDEX(Leikmannaskrá!$A$2:$D$1171,MATCH(C3,Leikmannaskrá!$A$2:$A$1171,0),2)</f>
        <v>060606-4470</v>
      </c>
      <c r="E3" s="47" t="str">
        <f>INDEX(Leikmannaskrá!$A$2:$D$1171,MATCH(C3,Leikmannaskrá!$A$2:$A$1171,0),3)</f>
        <v>TBR</v>
      </c>
      <c r="F3" s="47">
        <f>SUM(LARGE(H3:P3,{1;2;3;4;5}))</f>
        <v>41400</v>
      </c>
      <c r="G3" s="47">
        <f t="shared" ref="G3:G12" si="0">SUM(H3:P3)</f>
        <v>42650</v>
      </c>
      <c r="H3" s="60">
        <v>9200</v>
      </c>
      <c r="I3" s="60">
        <v>500</v>
      </c>
      <c r="J3" s="60">
        <v>250</v>
      </c>
      <c r="K3" s="60">
        <v>9200</v>
      </c>
      <c r="L3" s="61">
        <v>0</v>
      </c>
      <c r="M3" s="60">
        <v>6900</v>
      </c>
      <c r="N3" s="60">
        <v>6900</v>
      </c>
      <c r="O3" s="61">
        <v>9200</v>
      </c>
      <c r="P3" s="60">
        <v>500</v>
      </c>
    </row>
    <row r="4" spans="1:16" ht="21" x14ac:dyDescent="0.5">
      <c r="A4" s="44">
        <v>2</v>
      </c>
      <c r="B4" s="44" t="s">
        <v>584</v>
      </c>
      <c r="C4" s="45" t="s">
        <v>240</v>
      </c>
      <c r="D4" s="44" t="str">
        <f>INDEX(Leikmannaskrá!$A$2:$D$1171,MATCH(C4,Leikmannaskrá!$A$2:$A$1171,0),2)</f>
        <v>150591-6009</v>
      </c>
      <c r="E4" s="44" t="str">
        <f>INDEX(Leikmannaskrá!$A$2:$D$1171,MATCH(C4,Leikmannaskrá!$A$2:$A$1171,0),3)</f>
        <v>BH</v>
      </c>
      <c r="F4" s="44">
        <f t="array" ref="F4">SUM(LARGE(H4:P4,{1;2;3;4;5}))</f>
        <v>36800</v>
      </c>
      <c r="G4" s="44">
        <f t="shared" si="0"/>
        <v>36800</v>
      </c>
      <c r="H4" s="60">
        <v>0</v>
      </c>
      <c r="I4" s="60">
        <v>9200</v>
      </c>
      <c r="J4" s="60">
        <v>0</v>
      </c>
      <c r="K4" s="60">
        <v>0</v>
      </c>
      <c r="L4" s="61">
        <v>9200</v>
      </c>
      <c r="M4" s="61">
        <v>9200</v>
      </c>
      <c r="N4" s="60">
        <v>0</v>
      </c>
      <c r="O4" s="61">
        <v>0</v>
      </c>
      <c r="P4" s="60">
        <v>9200</v>
      </c>
    </row>
    <row r="5" spans="1:16" ht="21" x14ac:dyDescent="0.5">
      <c r="A5" s="47">
        <v>3</v>
      </c>
      <c r="B5" s="47" t="s">
        <v>584</v>
      </c>
      <c r="C5" s="66" t="s">
        <v>312</v>
      </c>
      <c r="D5" s="47" t="str">
        <f>INDEX(Leikmannaskrá!$A$2:$D$1171,MATCH(C5,Leikmannaskrá!$A$2:$A$1171,0),2)</f>
        <v>110109-2370</v>
      </c>
      <c r="E5" s="47" t="str">
        <f>INDEX(Leikmannaskrá!$A$2:$D$1171,MATCH(C5,Leikmannaskrá!$A$2:$A$1171,0),3)</f>
        <v>TBR</v>
      </c>
      <c r="F5" s="47">
        <f t="array" ref="F5">SUM(LARGE(H5:P5,{1;2;3;4;5}))</f>
        <v>31600</v>
      </c>
      <c r="G5" s="47">
        <f t="shared" si="0"/>
        <v>41120</v>
      </c>
      <c r="H5" s="60">
        <v>0</v>
      </c>
      <c r="I5" s="60">
        <v>6900</v>
      </c>
      <c r="J5" s="60">
        <v>4000</v>
      </c>
      <c r="K5" s="60">
        <v>6900</v>
      </c>
      <c r="L5" s="61">
        <v>2760</v>
      </c>
      <c r="M5" s="61">
        <v>2760</v>
      </c>
      <c r="N5" s="60">
        <v>9200</v>
      </c>
      <c r="O5" s="61">
        <v>4000</v>
      </c>
      <c r="P5" s="60">
        <v>4600</v>
      </c>
    </row>
    <row r="6" spans="1:16" ht="21.5" thickBot="1" x14ac:dyDescent="0.55000000000000004">
      <c r="A6" s="50">
        <v>4</v>
      </c>
      <c r="B6" s="50" t="s">
        <v>584</v>
      </c>
      <c r="C6" s="74" t="s">
        <v>353</v>
      </c>
      <c r="D6" s="50" t="str">
        <f>INDEX(Leikmannaskrá!$A$2:$D$1171,MATCH(C6,Leikmannaskrá!$A$2:$A$1171,0),2)</f>
        <v>220208-2730</v>
      </c>
      <c r="E6" s="50" t="str">
        <f>INDEX(Leikmannaskrá!$A$2:$D$1171,MATCH(C6,Leikmannaskrá!$A$2:$A$1171,0),3)</f>
        <v>BH</v>
      </c>
      <c r="F6" s="50">
        <f t="array" ref="F6">SUM(LARGE(H6:P6,{1;2;3;4;5}))</f>
        <v>24700</v>
      </c>
      <c r="G6" s="50">
        <f t="shared" si="0"/>
        <v>28200</v>
      </c>
      <c r="H6" s="62">
        <v>4600</v>
      </c>
      <c r="I6" s="62">
        <v>500</v>
      </c>
      <c r="J6" s="62">
        <v>0</v>
      </c>
      <c r="K6" s="62">
        <v>4600</v>
      </c>
      <c r="L6" s="68">
        <v>6900</v>
      </c>
      <c r="M6" s="68">
        <v>4600</v>
      </c>
      <c r="N6" s="62">
        <v>0</v>
      </c>
      <c r="O6" s="68">
        <v>3000</v>
      </c>
      <c r="P6" s="62">
        <v>4000</v>
      </c>
    </row>
    <row r="7" spans="1:16" ht="21" x14ac:dyDescent="0.5">
      <c r="A7" s="44">
        <v>5</v>
      </c>
      <c r="B7" s="44" t="s">
        <v>585</v>
      </c>
      <c r="C7" s="76" t="s">
        <v>305</v>
      </c>
      <c r="D7" s="58" t="str">
        <f>INDEX(Leikmannaskrá!$A$2:$D$1171,MATCH(C7,Leikmannaskrá!$A$2:$A$1171,0),2)</f>
        <v>190707-3770</v>
      </c>
      <c r="E7" s="58" t="str">
        <f>INDEX(Leikmannaskrá!$A$2:$D$1171,MATCH(C7,Leikmannaskrá!$A$2:$A$1171,0),3)</f>
        <v>BH</v>
      </c>
      <c r="F7" s="58">
        <f t="array" ref="F7">SUM(LARGE(H7:P7,{1;2;3;4;5}))</f>
        <v>21200</v>
      </c>
      <c r="G7" s="58">
        <f t="shared" si="0"/>
        <v>21700</v>
      </c>
      <c r="H7" s="63">
        <v>6900</v>
      </c>
      <c r="I7" s="64">
        <v>500</v>
      </c>
      <c r="J7" s="63">
        <v>0</v>
      </c>
      <c r="K7" s="64">
        <v>4600</v>
      </c>
      <c r="L7" s="69">
        <v>4600</v>
      </c>
      <c r="M7" s="64">
        <v>0</v>
      </c>
      <c r="N7" s="64">
        <v>4600</v>
      </c>
      <c r="O7" s="69">
        <v>0</v>
      </c>
      <c r="P7" s="64">
        <v>500</v>
      </c>
    </row>
    <row r="8" spans="1:16" ht="21" x14ac:dyDescent="0.5">
      <c r="A8" s="44">
        <v>6</v>
      </c>
      <c r="B8" s="47" t="s">
        <v>585</v>
      </c>
      <c r="C8" s="55" t="s">
        <v>213</v>
      </c>
      <c r="D8" s="47" t="str">
        <f>INDEX(Leikmannaskrá!$A$2:$D$1171,MATCH(C8,Leikmannaskrá!$A$2:$A$1171,0),2)</f>
        <v>130308-4490</v>
      </c>
      <c r="E8" s="47" t="str">
        <f>INDEX(Leikmannaskrá!$A$2:$D$1171,MATCH(C8,Leikmannaskrá!$A$2:$A$1171,0),3)</f>
        <v>Tindastól</v>
      </c>
      <c r="F8" s="47">
        <f t="array" ref="F8">SUM(LARGE(H8:P8,{1;2;3;4;5}))</f>
        <v>13700</v>
      </c>
      <c r="G8" s="47">
        <f t="shared" si="0"/>
        <v>13700</v>
      </c>
      <c r="H8" s="60">
        <v>0</v>
      </c>
      <c r="I8" s="60">
        <v>4000</v>
      </c>
      <c r="J8" s="60">
        <v>0</v>
      </c>
      <c r="K8" s="60">
        <v>0</v>
      </c>
      <c r="L8" s="61">
        <v>4000</v>
      </c>
      <c r="M8" s="61">
        <v>0</v>
      </c>
      <c r="N8" s="60">
        <v>4000</v>
      </c>
      <c r="O8" s="61">
        <v>0</v>
      </c>
      <c r="P8" s="60">
        <v>1700</v>
      </c>
    </row>
    <row r="9" spans="1:16" ht="21" x14ac:dyDescent="0.5">
      <c r="A9" s="47">
        <v>7</v>
      </c>
      <c r="B9" s="47" t="s">
        <v>585</v>
      </c>
      <c r="C9" s="55" t="s">
        <v>124</v>
      </c>
      <c r="D9" s="47" t="str">
        <f>INDEX(Leikmannaskrá!$A$2:$D$1171,MATCH(C9,Leikmannaskrá!$A$2:$A$1171,0),2)</f>
        <v>040909-2060</v>
      </c>
      <c r="E9" s="47" t="str">
        <f>INDEX(Leikmannaskrá!$A$2:$D$1171,MATCH(C9,Leikmannaskrá!$A$2:$A$1171,0),3)</f>
        <v>KR</v>
      </c>
      <c r="F9" s="47">
        <f>SUM(LARGE(H9:P9,{1;2;3;4;5}))</f>
        <v>12700</v>
      </c>
      <c r="G9" s="47">
        <f t="shared" si="0"/>
        <v>12700</v>
      </c>
      <c r="H9" s="60">
        <v>0</v>
      </c>
      <c r="I9" s="60">
        <v>3000</v>
      </c>
      <c r="J9" s="60">
        <v>3000</v>
      </c>
      <c r="K9" s="60">
        <v>0</v>
      </c>
      <c r="L9" s="61">
        <v>1700</v>
      </c>
      <c r="M9" s="60">
        <v>0</v>
      </c>
      <c r="N9" s="60">
        <v>3000</v>
      </c>
      <c r="O9" s="61">
        <v>0</v>
      </c>
      <c r="P9" s="60">
        <v>2000</v>
      </c>
    </row>
    <row r="10" spans="1:16" ht="21" x14ac:dyDescent="0.5">
      <c r="A10" s="44">
        <v>8</v>
      </c>
      <c r="B10" s="47" t="s">
        <v>585</v>
      </c>
      <c r="C10" s="48" t="s">
        <v>461</v>
      </c>
      <c r="D10" s="47" t="str">
        <f>INDEX(Leikmannaskrá!$A$2:$D$1171,MATCH(C10,Leikmannaskrá!$A$2:$A$1171,0),2)</f>
        <v>130596-2829</v>
      </c>
      <c r="E10" s="47" t="str">
        <f>INDEX(Leikmannaskrá!$A$2:$D$1171,MATCH(C10,Leikmannaskrá!$A$2:$A$1171,0),3)</f>
        <v>TBR</v>
      </c>
      <c r="F10" s="47">
        <f>SUM(LARGE(H10:P10,{1;2;3;4;5}))</f>
        <v>11500</v>
      </c>
      <c r="G10" s="47">
        <f t="shared" si="0"/>
        <v>11500</v>
      </c>
      <c r="H10" s="60">
        <v>0</v>
      </c>
      <c r="I10" s="60">
        <v>0</v>
      </c>
      <c r="J10" s="60">
        <v>0</v>
      </c>
      <c r="K10" s="60">
        <v>0</v>
      </c>
      <c r="L10" s="61">
        <v>0</v>
      </c>
      <c r="M10" s="60">
        <v>0</v>
      </c>
      <c r="N10" s="60">
        <v>0</v>
      </c>
      <c r="O10" s="61">
        <v>4600</v>
      </c>
      <c r="P10" s="60">
        <v>6900</v>
      </c>
    </row>
    <row r="11" spans="1:16" ht="21" x14ac:dyDescent="0.5">
      <c r="A11" s="47">
        <v>9</v>
      </c>
      <c r="B11" s="47" t="s">
        <v>585</v>
      </c>
      <c r="C11" s="71" t="s">
        <v>465</v>
      </c>
      <c r="D11" s="47" t="str">
        <f>INDEX(Leikmannaskrá!$A$2:$D$1171,MATCH(C11,Leikmannaskrá!$A$2:$A$1171,0),2)</f>
        <v>100374-4049</v>
      </c>
      <c r="E11" s="47" t="str">
        <f>INDEX(Leikmannaskrá!$A$2:$D$1171,MATCH(C11,Leikmannaskrá!$A$2:$A$1171,0),3)</f>
        <v>TBR</v>
      </c>
      <c r="F11" s="47">
        <f t="array" ref="F11">SUM(LARGE(H11:P11,{1;2;3;4;5}))</f>
        <v>8950</v>
      </c>
      <c r="G11" s="47">
        <f t="shared" si="0"/>
        <v>8950</v>
      </c>
      <c r="H11" s="60">
        <v>0</v>
      </c>
      <c r="I11" s="60">
        <v>1275</v>
      </c>
      <c r="J11" s="60">
        <v>1700</v>
      </c>
      <c r="K11" s="60">
        <v>0</v>
      </c>
      <c r="L11" s="61">
        <v>3000</v>
      </c>
      <c r="M11" s="61">
        <v>0</v>
      </c>
      <c r="N11" s="60">
        <v>0</v>
      </c>
      <c r="O11" s="61">
        <v>1700</v>
      </c>
      <c r="P11" s="60">
        <v>1275</v>
      </c>
    </row>
    <row r="12" spans="1:16" ht="21.5" thickBot="1" x14ac:dyDescent="0.55000000000000004">
      <c r="A12" s="50">
        <v>10</v>
      </c>
      <c r="B12" s="50" t="s">
        <v>585</v>
      </c>
      <c r="C12" s="56" t="s">
        <v>73</v>
      </c>
      <c r="D12" s="50" t="str">
        <f>INDEX(Leikmannaskrá!$A$2:$D$1171,MATCH(C12,Leikmannaskrá!$A$2:$A$1171,0),2)</f>
        <v>091109-3520</v>
      </c>
      <c r="E12" s="50" t="str">
        <f>INDEX(Leikmannaskrá!$A$2:$D$1171,MATCH(C12,Leikmannaskrá!$A$2:$A$1171,0),3)</f>
        <v>UMFA</v>
      </c>
      <c r="F12" s="50">
        <f t="array" ref="F12">SUM(LARGE(H12:P12,{1;2;3;4;5}))</f>
        <v>5185</v>
      </c>
      <c r="G12" s="50">
        <f t="shared" si="0"/>
        <v>5185</v>
      </c>
      <c r="H12" s="62">
        <v>0</v>
      </c>
      <c r="I12" s="62">
        <v>850</v>
      </c>
      <c r="J12" s="62">
        <v>1275</v>
      </c>
      <c r="K12" s="62">
        <v>1700</v>
      </c>
      <c r="L12" s="68">
        <v>850</v>
      </c>
      <c r="M12" s="68">
        <v>0</v>
      </c>
      <c r="N12" s="62">
        <v>0</v>
      </c>
      <c r="O12" s="68">
        <v>510</v>
      </c>
      <c r="P12" s="62">
        <v>0</v>
      </c>
    </row>
    <row r="13" spans="1:16" ht="21" x14ac:dyDescent="0.5">
      <c r="A13" s="44">
        <v>11</v>
      </c>
      <c r="B13" s="44" t="s">
        <v>586</v>
      </c>
      <c r="C13" s="45" t="s">
        <v>86</v>
      </c>
      <c r="D13" s="44" t="s">
        <v>87</v>
      </c>
      <c r="E13" s="44" t="s">
        <v>59</v>
      </c>
      <c r="F13" s="44">
        <v>4600</v>
      </c>
      <c r="G13" s="44">
        <v>4600</v>
      </c>
      <c r="H13" s="63">
        <v>0</v>
      </c>
      <c r="I13" s="63">
        <v>0</v>
      </c>
      <c r="J13" s="63">
        <v>0</v>
      </c>
      <c r="K13" s="63">
        <v>0</v>
      </c>
      <c r="L13" s="70">
        <v>0</v>
      </c>
      <c r="M13" s="63">
        <v>0</v>
      </c>
      <c r="N13" s="63">
        <v>0</v>
      </c>
      <c r="O13" s="70">
        <v>0</v>
      </c>
      <c r="P13" s="63">
        <v>0</v>
      </c>
    </row>
    <row r="14" spans="1:16" ht="21" x14ac:dyDescent="0.5">
      <c r="A14" s="44">
        <v>12</v>
      </c>
      <c r="B14" s="47" t="s">
        <v>586</v>
      </c>
      <c r="C14" s="48" t="s">
        <v>393</v>
      </c>
      <c r="D14" s="47" t="s">
        <v>394</v>
      </c>
      <c r="E14" s="47" t="s">
        <v>54</v>
      </c>
      <c r="F14" s="47">
        <v>4600</v>
      </c>
      <c r="G14" s="47">
        <v>4600</v>
      </c>
      <c r="H14" s="60">
        <v>0</v>
      </c>
      <c r="I14" s="60">
        <v>0</v>
      </c>
      <c r="J14" s="60">
        <v>0</v>
      </c>
      <c r="K14" s="60">
        <v>0</v>
      </c>
      <c r="L14" s="61">
        <v>0</v>
      </c>
      <c r="M14" s="60">
        <v>0</v>
      </c>
      <c r="N14" s="60">
        <v>0</v>
      </c>
      <c r="O14" s="61">
        <v>0</v>
      </c>
      <c r="P14" s="60">
        <v>0</v>
      </c>
    </row>
    <row r="15" spans="1:16" ht="21" x14ac:dyDescent="0.5">
      <c r="A15" s="47">
        <v>13</v>
      </c>
      <c r="B15" s="47" t="s">
        <v>586</v>
      </c>
      <c r="C15" s="48" t="s">
        <v>345</v>
      </c>
      <c r="D15" s="47" t="str">
        <f>INDEX(Leikmannaskrá!$A$2:$D$1171,MATCH(C15,Leikmannaskrá!$A$2:$A$1171,0),2)</f>
        <v>200603-2650</v>
      </c>
      <c r="E15" s="47" t="str">
        <f>INDEX(Leikmannaskrá!$A$2:$D$1171,MATCH(C15,Leikmannaskrá!$A$2:$A$1171,0),3)</f>
        <v>TBR</v>
      </c>
      <c r="F15" s="47">
        <f>SUM(LARGE(H15:P15,{1;2;3;4;5}))</f>
        <v>4600</v>
      </c>
      <c r="G15" s="47">
        <f t="shared" ref="G15:G34" si="1">SUM(H15:P15)</f>
        <v>4600</v>
      </c>
      <c r="H15" s="60">
        <v>0</v>
      </c>
      <c r="I15" s="60">
        <v>0</v>
      </c>
      <c r="J15" s="60">
        <v>0</v>
      </c>
      <c r="K15" s="60">
        <v>0</v>
      </c>
      <c r="L15" s="61">
        <v>0</v>
      </c>
      <c r="M15" s="60">
        <v>0</v>
      </c>
      <c r="N15" s="60">
        <v>0</v>
      </c>
      <c r="O15" s="61">
        <v>0</v>
      </c>
      <c r="P15" s="60">
        <v>4600</v>
      </c>
    </row>
    <row r="16" spans="1:16" ht="21" x14ac:dyDescent="0.5">
      <c r="A16" s="44">
        <v>14</v>
      </c>
      <c r="B16" s="44" t="s">
        <v>586</v>
      </c>
      <c r="C16" s="53" t="s">
        <v>511</v>
      </c>
      <c r="D16" s="44" t="str">
        <f>INDEX(Leikmannaskrá!$A$2:$D$1171,MATCH(C16,Leikmannaskrá!$A$2:$A$1171,0),2)</f>
        <v>120684-2649</v>
      </c>
      <c r="E16" s="44" t="str">
        <f>INDEX(Leikmannaskrá!$A$2:$D$1171,MATCH(C16,Leikmannaskrá!$A$2:$A$1171,0),3)</f>
        <v>UMFA</v>
      </c>
      <c r="F16" s="44">
        <f t="array" ref="F16">SUM(LARGE(H16:P16,{1;2;3;4;5}))</f>
        <v>3400</v>
      </c>
      <c r="G16" s="44">
        <f t="shared" si="1"/>
        <v>3400</v>
      </c>
      <c r="H16" s="63">
        <v>0</v>
      </c>
      <c r="I16" s="63">
        <v>1700</v>
      </c>
      <c r="J16" s="63">
        <v>0</v>
      </c>
      <c r="K16" s="63">
        <v>0</v>
      </c>
      <c r="L16" s="70">
        <v>0</v>
      </c>
      <c r="M16" s="70">
        <v>1700</v>
      </c>
      <c r="N16" s="63">
        <v>0</v>
      </c>
      <c r="O16" s="70">
        <v>0</v>
      </c>
      <c r="P16" s="63">
        <v>0</v>
      </c>
    </row>
    <row r="17" spans="1:21" ht="21" x14ac:dyDescent="0.5">
      <c r="A17" s="47">
        <v>15</v>
      </c>
      <c r="B17" s="47" t="s">
        <v>586</v>
      </c>
      <c r="C17" s="55" t="s">
        <v>222</v>
      </c>
      <c r="D17" s="47" t="str">
        <f>INDEX(Leikmannaskrá!$A$2:$D$1171,MATCH(C17,Leikmannaskrá!$A$2:$A$1171,0),2)</f>
        <v>240609-3550</v>
      </c>
      <c r="E17" s="47" t="str">
        <f>INDEX(Leikmannaskrá!$A$2:$D$1171,MATCH(C17,Leikmannaskrá!$A$2:$A$1171,0),3)</f>
        <v>UMFA</v>
      </c>
      <c r="F17" s="47">
        <f>SUM(LARGE(H17:P17,{1;2;3;4;5}))</f>
        <v>3100</v>
      </c>
      <c r="G17" s="47">
        <f t="shared" si="1"/>
        <v>3100</v>
      </c>
      <c r="H17" s="60">
        <v>0</v>
      </c>
      <c r="I17" s="60">
        <v>850</v>
      </c>
      <c r="J17" s="60">
        <v>850</v>
      </c>
      <c r="K17" s="60">
        <v>1275</v>
      </c>
      <c r="L17" s="61">
        <v>0</v>
      </c>
      <c r="M17" s="60">
        <v>0</v>
      </c>
      <c r="N17" s="60">
        <v>0</v>
      </c>
      <c r="O17" s="61">
        <v>125</v>
      </c>
      <c r="P17" s="60">
        <v>0</v>
      </c>
    </row>
    <row r="18" spans="1:21" ht="21" x14ac:dyDescent="0.5">
      <c r="A18" s="44">
        <v>16</v>
      </c>
      <c r="B18" s="47" t="s">
        <v>586</v>
      </c>
      <c r="C18" s="55" t="s">
        <v>264</v>
      </c>
      <c r="D18" s="47" t="str">
        <f>INDEX(Leikmannaskrá!$A$2:$D$1171,MATCH(C18,Leikmannaskrá!$A$2:$A$1171,0),2)</f>
        <v>160207-3370</v>
      </c>
      <c r="E18" s="47" t="str">
        <f>INDEX(Leikmannaskrá!$A$2:$D$1171,MATCH(C18,Leikmannaskrá!$A$2:$A$1171,0),3)</f>
        <v>BH</v>
      </c>
      <c r="F18" s="47">
        <f t="array" ref="F18">SUM(LARGE(H18:P18,{1;2;3;4;5}))</f>
        <v>3000</v>
      </c>
      <c r="G18" s="47">
        <f t="shared" si="1"/>
        <v>3000</v>
      </c>
      <c r="H18" s="60">
        <v>0</v>
      </c>
      <c r="I18" s="60">
        <v>0</v>
      </c>
      <c r="J18" s="60">
        <v>0</v>
      </c>
      <c r="K18" s="60">
        <v>0</v>
      </c>
      <c r="L18" s="61">
        <v>0</v>
      </c>
      <c r="M18" s="61">
        <v>0</v>
      </c>
      <c r="N18" s="60">
        <v>0</v>
      </c>
      <c r="O18" s="61">
        <v>0</v>
      </c>
      <c r="P18" s="60">
        <v>3000</v>
      </c>
      <c r="R18" s="35"/>
      <c r="T18" s="54"/>
      <c r="U18" s="54"/>
    </row>
    <row r="19" spans="1:21" ht="21" x14ac:dyDescent="0.5">
      <c r="A19" s="47">
        <v>17</v>
      </c>
      <c r="B19" s="47" t="s">
        <v>586</v>
      </c>
      <c r="C19" s="55" t="s">
        <v>289</v>
      </c>
      <c r="D19" s="47" t="str">
        <f>INDEX(Leikmannaskrá!$A$2:$D$1171,MATCH(C19,Leikmannaskrá!$A$2:$A$1171,0),2)</f>
        <v>150991-3829</v>
      </c>
      <c r="E19" s="47" t="str">
        <f>INDEX(Leikmannaskrá!$A$2:$D$1171,MATCH(C19,Leikmannaskrá!$A$2:$A$1171,0),3)</f>
        <v>KR</v>
      </c>
      <c r="F19" s="47">
        <f t="array" ref="F19">SUM(LARGE(H19:P19,{1;2;3;4;5}))</f>
        <v>2975</v>
      </c>
      <c r="G19" s="47">
        <f t="shared" si="1"/>
        <v>2975</v>
      </c>
      <c r="H19" s="60">
        <v>0</v>
      </c>
      <c r="I19" s="60">
        <v>0</v>
      </c>
      <c r="J19" s="60">
        <v>0</v>
      </c>
      <c r="K19" s="60">
        <v>0</v>
      </c>
      <c r="L19" s="61">
        <v>0</v>
      </c>
      <c r="M19" s="61">
        <v>0</v>
      </c>
      <c r="N19" s="60">
        <v>1700</v>
      </c>
      <c r="O19" s="61">
        <v>1275</v>
      </c>
      <c r="P19" s="60">
        <v>0</v>
      </c>
    </row>
    <row r="20" spans="1:21" ht="21" x14ac:dyDescent="0.5">
      <c r="A20" s="44">
        <v>18</v>
      </c>
      <c r="B20" s="47" t="s">
        <v>586</v>
      </c>
      <c r="C20" s="55" t="s">
        <v>679</v>
      </c>
      <c r="D20" s="47" t="str">
        <f>INDEX(Leikmannaskrá!$A$2:$D$1171,MATCH(C20,Leikmannaskrá!$A$2:$A$1171,0),2)</f>
        <v>040108-2540</v>
      </c>
      <c r="E20" s="47" t="str">
        <f>INDEX(Leikmannaskrá!$A$2:$D$1171,MATCH(C20,Leikmannaskrá!$A$2:$A$1171,0),3)</f>
        <v>BH</v>
      </c>
      <c r="F20" s="47">
        <f t="array" ref="F20">SUM(LARGE(H20:P20,{1;2;3;4;5}))</f>
        <v>2675</v>
      </c>
      <c r="G20" s="47">
        <f t="shared" si="1"/>
        <v>2675</v>
      </c>
      <c r="H20" s="60">
        <v>0</v>
      </c>
      <c r="I20" s="60">
        <v>0</v>
      </c>
      <c r="J20" s="60">
        <v>0</v>
      </c>
      <c r="K20" s="60">
        <v>0</v>
      </c>
      <c r="L20" s="61">
        <v>1275</v>
      </c>
      <c r="M20" s="61">
        <v>1275</v>
      </c>
      <c r="N20" s="60">
        <v>0</v>
      </c>
      <c r="O20" s="61">
        <v>0</v>
      </c>
      <c r="P20" s="60">
        <v>125</v>
      </c>
    </row>
    <row r="21" spans="1:21" ht="21" x14ac:dyDescent="0.5">
      <c r="A21" s="47">
        <v>19</v>
      </c>
      <c r="B21" s="47" t="s">
        <v>586</v>
      </c>
      <c r="C21" s="71" t="s">
        <v>796</v>
      </c>
      <c r="D21" s="47" t="str">
        <f>INDEX(Leikmannaskrá!$A$2:$D$1171,MATCH(C21,Leikmannaskrá!$A$2:$A$1171,0),2)</f>
        <v>061010-3430</v>
      </c>
      <c r="E21" s="47" t="str">
        <f>INDEX(Leikmannaskrá!$A$2:$D$1171,MATCH(C21,Leikmannaskrá!$A$2:$A$1171,0),3)</f>
        <v>Hamar</v>
      </c>
      <c r="F21" s="47">
        <f t="array" ref="F21">SUM(LARGE(H21:P21,{1;2;3;4;5}))</f>
        <v>2125</v>
      </c>
      <c r="G21" s="47">
        <f t="shared" si="1"/>
        <v>2125</v>
      </c>
      <c r="H21" s="60">
        <v>0</v>
      </c>
      <c r="I21" s="60">
        <v>0</v>
      </c>
      <c r="J21" s="60">
        <v>0</v>
      </c>
      <c r="K21" s="60">
        <v>0</v>
      </c>
      <c r="L21" s="61">
        <v>0</v>
      </c>
      <c r="M21" s="61">
        <v>850</v>
      </c>
      <c r="N21" s="60">
        <v>1275</v>
      </c>
      <c r="O21" s="61">
        <v>0</v>
      </c>
      <c r="P21" s="60">
        <v>0</v>
      </c>
    </row>
    <row r="22" spans="1:21" ht="21" x14ac:dyDescent="0.5">
      <c r="A22" s="44">
        <v>20</v>
      </c>
      <c r="B22" s="47" t="s">
        <v>586</v>
      </c>
      <c r="C22" s="66" t="s">
        <v>417</v>
      </c>
      <c r="D22" s="47" t="str">
        <f>INDEX(Leikmannaskrá!$A$2:$D$1171,MATCH(C22,Leikmannaskrá!$A$2:$A$1171,0),2)</f>
        <v>300903-2740</v>
      </c>
      <c r="E22" s="47" t="str">
        <f>INDEX(Leikmannaskrá!$A$2:$D$1171,MATCH(C22,Leikmannaskrá!$A$2:$A$1171,0),3)</f>
        <v>BH</v>
      </c>
      <c r="F22" s="47">
        <f t="array" ref="F22">SUM(LARGE(H22:P22,{1;2;3;4;5}))</f>
        <v>2000</v>
      </c>
      <c r="G22" s="47">
        <f t="shared" si="1"/>
        <v>2000</v>
      </c>
      <c r="H22" s="60">
        <v>0</v>
      </c>
      <c r="I22" s="60">
        <v>0</v>
      </c>
      <c r="J22" s="60">
        <v>0</v>
      </c>
      <c r="K22" s="60">
        <v>0</v>
      </c>
      <c r="L22" s="61">
        <v>0</v>
      </c>
      <c r="M22" s="61">
        <v>0</v>
      </c>
      <c r="N22" s="60">
        <v>0</v>
      </c>
      <c r="O22" s="61">
        <v>2000</v>
      </c>
      <c r="P22" s="60">
        <v>0</v>
      </c>
    </row>
    <row r="23" spans="1:21" ht="21" x14ac:dyDescent="0.5">
      <c r="A23" s="47">
        <v>21</v>
      </c>
      <c r="B23" s="47" t="s">
        <v>586</v>
      </c>
      <c r="C23" s="55" t="s">
        <v>769</v>
      </c>
      <c r="D23" s="47" t="str">
        <f>INDEX(Leikmannaskrá!$A$2:$D$1171,MATCH(C23,Leikmannaskrá!$A$2:$A$1171,0),2)</f>
        <v>140484-4829</v>
      </c>
      <c r="E23" s="47" t="str">
        <f>INDEX(Leikmannaskrá!$A$2:$D$1171,MATCH(C23,Leikmannaskrá!$A$2:$A$1171,0),3)</f>
        <v>ÍA</v>
      </c>
      <c r="F23" s="47">
        <f t="array" ref="F23">SUM(LARGE(H23:P23,{1;2;3;4;5}))</f>
        <v>1360</v>
      </c>
      <c r="G23" s="47">
        <f t="shared" si="1"/>
        <v>1360</v>
      </c>
      <c r="H23" s="60">
        <v>0</v>
      </c>
      <c r="I23" s="60">
        <v>0</v>
      </c>
      <c r="J23" s="60">
        <v>0</v>
      </c>
      <c r="K23" s="60">
        <v>850</v>
      </c>
      <c r="L23" s="61">
        <v>510</v>
      </c>
      <c r="M23" s="60">
        <v>0</v>
      </c>
      <c r="N23" s="60">
        <v>0</v>
      </c>
      <c r="O23" s="61">
        <v>0</v>
      </c>
      <c r="P23" s="60">
        <v>0</v>
      </c>
    </row>
    <row r="24" spans="1:21" ht="21" x14ac:dyDescent="0.5">
      <c r="A24" s="44">
        <v>22</v>
      </c>
      <c r="B24" s="47" t="s">
        <v>586</v>
      </c>
      <c r="C24" s="55" t="s">
        <v>303</v>
      </c>
      <c r="D24" s="47" t="str">
        <f>INDEX(Leikmannaskrá!$A$2:$D$1171,MATCH(C24,Leikmannaskrá!$A$2:$A$1171,0),2)</f>
        <v>061107-2820</v>
      </c>
      <c r="E24" s="47" t="str">
        <f>INDEX(Leikmannaskrá!$A$2:$D$1171,MATCH(C24,Leikmannaskrá!$A$2:$A$1171,0),3)</f>
        <v>TBR</v>
      </c>
      <c r="F24" s="47">
        <f t="array" ref="F24">SUM(LARGE(H24:P24,{1;2;3;4;5}))</f>
        <v>1200</v>
      </c>
      <c r="G24" s="47">
        <f t="shared" si="1"/>
        <v>1200</v>
      </c>
      <c r="H24" s="60">
        <v>0</v>
      </c>
      <c r="I24" s="60">
        <v>0</v>
      </c>
      <c r="J24" s="60">
        <v>0</v>
      </c>
      <c r="K24" s="60">
        <v>0</v>
      </c>
      <c r="L24" s="61">
        <v>0</v>
      </c>
      <c r="M24" s="61">
        <v>0</v>
      </c>
      <c r="N24" s="60">
        <v>0</v>
      </c>
      <c r="O24" s="61">
        <v>1200</v>
      </c>
      <c r="P24" s="60">
        <v>0</v>
      </c>
    </row>
    <row r="25" spans="1:21" ht="21" x14ac:dyDescent="0.5">
      <c r="A25" s="47">
        <v>23</v>
      </c>
      <c r="B25" s="47" t="s">
        <v>586</v>
      </c>
      <c r="C25" s="55" t="s">
        <v>681</v>
      </c>
      <c r="D25" s="47" t="str">
        <f>INDEX(Leikmannaskrá!$A$2:$D$1171,MATCH(C25,Leikmannaskrá!$A$2:$A$1171,0),2)</f>
        <v>230307-2290</v>
      </c>
      <c r="E25" s="47" t="str">
        <f>INDEX(Leikmannaskrá!$A$2:$D$1171,MATCH(C25,Leikmannaskrá!$A$2:$A$1171,0),3)</f>
        <v>BH</v>
      </c>
      <c r="F25" s="47">
        <f t="array" ref="F25">SUM(LARGE(H25:P25,{1;2;3;4;5}))</f>
        <v>975</v>
      </c>
      <c r="G25" s="47">
        <f t="shared" si="1"/>
        <v>975</v>
      </c>
      <c r="H25" s="60">
        <v>0</v>
      </c>
      <c r="I25" s="60">
        <v>0</v>
      </c>
      <c r="J25" s="60">
        <v>0</v>
      </c>
      <c r="K25" s="60">
        <v>0</v>
      </c>
      <c r="L25" s="61">
        <v>0</v>
      </c>
      <c r="M25" s="61">
        <v>0</v>
      </c>
      <c r="N25" s="60">
        <v>0</v>
      </c>
      <c r="O25" s="61">
        <v>850</v>
      </c>
      <c r="P25" s="60">
        <v>125</v>
      </c>
    </row>
    <row r="26" spans="1:21" ht="21" x14ac:dyDescent="0.5">
      <c r="A26" s="44">
        <v>24</v>
      </c>
      <c r="B26" s="47" t="s">
        <v>586</v>
      </c>
      <c r="C26" s="48" t="s">
        <v>491</v>
      </c>
      <c r="D26" s="47" t="str">
        <f>INDEX(Leikmannaskrá!$A$2:$D$1171,MATCH(C26,Leikmannaskrá!$A$2:$A$1171,0),2)</f>
        <v>111299-2429</v>
      </c>
      <c r="E26" s="47" t="str">
        <f>INDEX(Leikmannaskrá!$A$2:$D$1171,MATCH(C26,Leikmannaskrá!$A$2:$A$1171,0),3)</f>
        <v>BH</v>
      </c>
      <c r="F26" s="47">
        <f>SUM(LARGE(H26:P26,{1;2;3;4;5}))</f>
        <v>500</v>
      </c>
      <c r="G26" s="47">
        <f t="shared" si="1"/>
        <v>500</v>
      </c>
      <c r="H26" s="60">
        <v>0</v>
      </c>
      <c r="I26" s="60">
        <v>0</v>
      </c>
      <c r="J26" s="60">
        <v>0</v>
      </c>
      <c r="K26" s="60">
        <v>0</v>
      </c>
      <c r="L26" s="61">
        <v>0</v>
      </c>
      <c r="M26" s="60">
        <v>0</v>
      </c>
      <c r="N26" s="60">
        <v>0</v>
      </c>
      <c r="O26" s="61">
        <v>0</v>
      </c>
      <c r="P26" s="60">
        <v>500</v>
      </c>
    </row>
    <row r="27" spans="1:21" ht="21" x14ac:dyDescent="0.5">
      <c r="A27" s="47">
        <v>25</v>
      </c>
      <c r="B27" s="47" t="s">
        <v>586</v>
      </c>
      <c r="C27" s="55" t="s">
        <v>57</v>
      </c>
      <c r="D27" s="47" t="str">
        <f>INDEX(Leikmannaskrá!$A$2:$D$1171,MATCH(C27,Leikmannaskrá!$A$2:$A$1171,0),2)</f>
        <v>300898-2979</v>
      </c>
      <c r="E27" s="47" t="str">
        <f>INDEX(Leikmannaskrá!$A$2:$D$1171,MATCH(C27,Leikmannaskrá!$A$2:$A$1171,0),3)</f>
        <v>TBR</v>
      </c>
      <c r="F27" s="47">
        <f t="array" ref="F27">SUM(LARGE(H27:P27,{1;2;3;4;5}))</f>
        <v>500</v>
      </c>
      <c r="G27" s="47">
        <f t="shared" si="1"/>
        <v>500</v>
      </c>
      <c r="H27" s="60">
        <v>0</v>
      </c>
      <c r="I27" s="60">
        <v>0</v>
      </c>
      <c r="J27" s="60">
        <v>0</v>
      </c>
      <c r="K27" s="60">
        <v>0</v>
      </c>
      <c r="L27" s="61">
        <v>0</v>
      </c>
      <c r="M27" s="61">
        <v>0</v>
      </c>
      <c r="N27" s="60">
        <v>0</v>
      </c>
      <c r="O27" s="61">
        <v>0</v>
      </c>
      <c r="P27" s="60">
        <v>500</v>
      </c>
    </row>
    <row r="28" spans="1:21" ht="21" x14ac:dyDescent="0.5">
      <c r="A28" s="44">
        <v>26</v>
      </c>
      <c r="B28" s="47" t="s">
        <v>586</v>
      </c>
      <c r="C28" s="71" t="s">
        <v>794</v>
      </c>
      <c r="D28" s="47" t="str">
        <f>INDEX(Leikmannaskrá!$A$2:$D$1171,MATCH(C28,Leikmannaskrá!$A$2:$A$1171,0),2)</f>
        <v>281008-2270</v>
      </c>
      <c r="E28" s="47" t="str">
        <f>INDEX(Leikmannaskrá!$A$2:$D$1171,MATCH(C28,Leikmannaskrá!$A$2:$A$1171,0),3)</f>
        <v>Hamar</v>
      </c>
      <c r="F28" s="47">
        <f t="array" ref="F28">SUM(LARGE(H28:P28,{1;2;3;4;5}))</f>
        <v>500</v>
      </c>
      <c r="G28" s="47">
        <f t="shared" si="1"/>
        <v>500</v>
      </c>
      <c r="H28" s="60">
        <v>0</v>
      </c>
      <c r="I28" s="60">
        <v>0</v>
      </c>
      <c r="J28" s="60">
        <v>0</v>
      </c>
      <c r="K28" s="60">
        <v>0</v>
      </c>
      <c r="L28" s="61">
        <v>0</v>
      </c>
      <c r="M28" s="61">
        <v>500</v>
      </c>
      <c r="N28" s="60">
        <v>0</v>
      </c>
      <c r="O28" s="61">
        <v>0</v>
      </c>
      <c r="P28" s="60">
        <v>0</v>
      </c>
    </row>
    <row r="29" spans="1:21" ht="21" x14ac:dyDescent="0.5">
      <c r="A29" s="47">
        <v>27</v>
      </c>
      <c r="B29" s="47" t="s">
        <v>586</v>
      </c>
      <c r="C29" s="55" t="s">
        <v>666</v>
      </c>
      <c r="D29" s="47" t="str">
        <f>INDEX(Leikmannaskrá!$A$2:$D$1171,MATCH(C29,Leikmannaskrá!$A$2:$A$1171,0),2)</f>
        <v>010510-3680</v>
      </c>
      <c r="E29" s="47" t="str">
        <f>INDEX(Leikmannaskrá!$A$2:$D$1171,MATCH(C29,Leikmannaskrá!$A$2:$A$1171,0),3)</f>
        <v>TBR</v>
      </c>
      <c r="F29" s="47">
        <f t="array" ref="F29">SUM(LARGE(H29:P29,{1;2;3;4;5}))</f>
        <v>125</v>
      </c>
      <c r="G29" s="47">
        <f t="shared" si="1"/>
        <v>125</v>
      </c>
      <c r="H29" s="60">
        <v>0</v>
      </c>
      <c r="I29" s="60">
        <v>0</v>
      </c>
      <c r="J29" s="60">
        <v>0</v>
      </c>
      <c r="K29" s="60">
        <v>0</v>
      </c>
      <c r="L29" s="61">
        <v>0</v>
      </c>
      <c r="M29" s="61">
        <v>0</v>
      </c>
      <c r="N29" s="60">
        <v>0</v>
      </c>
      <c r="O29" s="61">
        <v>0</v>
      </c>
      <c r="P29" s="60">
        <v>125</v>
      </c>
    </row>
    <row r="30" spans="1:21" ht="21" x14ac:dyDescent="0.5">
      <c r="A30" s="44">
        <v>28</v>
      </c>
      <c r="B30" s="47" t="s">
        <v>586</v>
      </c>
      <c r="C30" s="71" t="s">
        <v>798</v>
      </c>
      <c r="D30" s="47" t="str">
        <f>INDEX(Leikmannaskrá!$A$2:$D$1171,MATCH(C30,Leikmannaskrá!$A$2:$A$1171,0),2)</f>
        <v>040711-2950</v>
      </c>
      <c r="E30" s="47" t="str">
        <f>INDEX(Leikmannaskrá!$A$2:$D$1171,MATCH(C30,Leikmannaskrá!$A$2:$A$1171,0),3)</f>
        <v>TBR</v>
      </c>
      <c r="F30" s="47">
        <f t="array" ref="F30">SUM(LARGE(H30:P30,{1;2;3;4;5}))</f>
        <v>125</v>
      </c>
      <c r="G30" s="47">
        <f t="shared" si="1"/>
        <v>125</v>
      </c>
      <c r="H30" s="60">
        <v>0</v>
      </c>
      <c r="I30" s="60">
        <v>0</v>
      </c>
      <c r="J30" s="60">
        <v>0</v>
      </c>
      <c r="K30" s="60">
        <v>0</v>
      </c>
      <c r="L30" s="61">
        <v>0</v>
      </c>
      <c r="M30" s="61">
        <v>125</v>
      </c>
      <c r="N30" s="60">
        <v>0</v>
      </c>
      <c r="O30" s="61">
        <v>0</v>
      </c>
      <c r="P30" s="60">
        <v>0</v>
      </c>
    </row>
    <row r="31" spans="1:21" ht="21" x14ac:dyDescent="0.5">
      <c r="A31" s="47">
        <v>29</v>
      </c>
      <c r="B31" s="47" t="s">
        <v>586</v>
      </c>
      <c r="C31" s="55" t="s">
        <v>481</v>
      </c>
      <c r="D31" s="47" t="str">
        <f>INDEX(Leikmannaskrá!$A$2:$D$1171,MATCH(C31,Leikmannaskrá!$A$2:$A$1171,0),2)</f>
        <v>260108-2710</v>
      </c>
      <c r="E31" s="47" t="str">
        <f>INDEX(Leikmannaskrá!$A$2:$D$1171,MATCH(C31,Leikmannaskrá!$A$2:$A$1171,0),3)</f>
        <v>TBS</v>
      </c>
      <c r="F31" s="47">
        <f t="array" ref="F31">SUM(LARGE(H31:P31,{1;2;3;4;5}))</f>
        <v>0</v>
      </c>
      <c r="G31" s="47">
        <f t="shared" si="1"/>
        <v>0</v>
      </c>
      <c r="H31" s="60">
        <v>0</v>
      </c>
      <c r="I31" s="60">
        <v>0</v>
      </c>
      <c r="J31" s="60">
        <v>0</v>
      </c>
      <c r="K31" s="60">
        <v>0</v>
      </c>
      <c r="L31" s="61">
        <v>0</v>
      </c>
      <c r="M31" s="61">
        <v>0</v>
      </c>
      <c r="N31" s="60">
        <v>0</v>
      </c>
      <c r="O31" s="61">
        <v>0</v>
      </c>
      <c r="P31" s="60">
        <v>0</v>
      </c>
    </row>
    <row r="32" spans="1:21" ht="21" x14ac:dyDescent="0.5">
      <c r="A32" s="44">
        <v>30</v>
      </c>
      <c r="B32" s="47" t="s">
        <v>586</v>
      </c>
      <c r="C32" s="55" t="s">
        <v>662</v>
      </c>
      <c r="D32" s="47" t="str">
        <f>INDEX(Leikmannaskrá!$A$2:$D$1171,MATCH(C32,Leikmannaskrá!$A$2:$A$1171,0),2)</f>
        <v>250107-2340</v>
      </c>
      <c r="E32" s="47" t="str">
        <f>INDEX(Leikmannaskrá!$A$2:$D$1171,MATCH(C32,Leikmannaskrá!$A$2:$A$1171,0),3)</f>
        <v>BH</v>
      </c>
      <c r="F32" s="47">
        <f t="array" ref="F32">SUM(LARGE(H32:P32,{1;2;3;4;5}))</f>
        <v>0</v>
      </c>
      <c r="G32" s="47">
        <f t="shared" si="1"/>
        <v>0</v>
      </c>
      <c r="H32" s="60">
        <v>0</v>
      </c>
      <c r="I32" s="60">
        <v>0</v>
      </c>
      <c r="J32" s="60">
        <v>0</v>
      </c>
      <c r="K32" s="60">
        <v>0</v>
      </c>
      <c r="L32" s="61">
        <v>0</v>
      </c>
      <c r="M32" s="61">
        <v>0</v>
      </c>
      <c r="N32" s="60">
        <v>0</v>
      </c>
      <c r="O32" s="61">
        <v>0</v>
      </c>
      <c r="P32" s="60">
        <v>0</v>
      </c>
    </row>
    <row r="33" spans="1:16" ht="21" x14ac:dyDescent="0.5">
      <c r="A33" s="47">
        <v>31</v>
      </c>
      <c r="B33" s="47" t="s">
        <v>586</v>
      </c>
      <c r="C33" s="55" t="s">
        <v>198</v>
      </c>
      <c r="D33" s="47" t="str">
        <f>INDEX(Leikmannaskrá!$A$2:$D$1171,MATCH(C33,Leikmannaskrá!$A$2:$A$1171,0),2)</f>
        <v>020997-2069</v>
      </c>
      <c r="E33" s="47" t="str">
        <f>INDEX(Leikmannaskrá!$A$2:$D$1171,MATCH(C33,Leikmannaskrá!$A$2:$A$1171,0),3)</f>
        <v>BH</v>
      </c>
      <c r="F33" s="47">
        <f t="array" ref="F33">SUM(LARGE(H33:P33,{1;2;3;4;5}))</f>
        <v>0</v>
      </c>
      <c r="G33" s="47">
        <f t="shared" si="1"/>
        <v>0</v>
      </c>
      <c r="H33" s="60">
        <v>0</v>
      </c>
      <c r="I33" s="60">
        <v>0</v>
      </c>
      <c r="J33" s="60">
        <v>0</v>
      </c>
      <c r="K33" s="60">
        <v>0</v>
      </c>
      <c r="L33" s="61">
        <v>0</v>
      </c>
      <c r="M33" s="60">
        <v>0</v>
      </c>
      <c r="N33" s="60">
        <v>0</v>
      </c>
      <c r="O33" s="61">
        <v>0</v>
      </c>
      <c r="P33" s="60">
        <v>0</v>
      </c>
    </row>
    <row r="34" spans="1:16" ht="21" x14ac:dyDescent="0.5">
      <c r="A34" s="44">
        <v>32</v>
      </c>
      <c r="B34" s="47" t="s">
        <v>586</v>
      </c>
      <c r="C34" s="71" t="s">
        <v>640</v>
      </c>
      <c r="D34" s="47" t="str">
        <f>INDEX(Leikmannaskrá!$A$2:$D$1171,MATCH(C34,Leikmannaskrá!$A$2:$A$1171,0),2)</f>
        <v>101209-4660</v>
      </c>
      <c r="E34" s="47" t="str">
        <f>INDEX(Leikmannaskrá!$A$2:$D$1171,MATCH(C34,Leikmannaskrá!$A$2:$A$1171,0),3)</f>
        <v>KR</v>
      </c>
      <c r="F34" s="47">
        <f t="array" ref="F34">SUM(LARGE(H34:P34,{1;2;3;4;5}))</f>
        <v>0</v>
      </c>
      <c r="G34" s="47">
        <f t="shared" si="1"/>
        <v>0</v>
      </c>
      <c r="H34" s="60">
        <v>0</v>
      </c>
      <c r="I34" s="60">
        <v>0</v>
      </c>
      <c r="J34" s="60">
        <v>0</v>
      </c>
      <c r="K34" s="60">
        <v>0</v>
      </c>
      <c r="L34" s="61">
        <v>0</v>
      </c>
      <c r="M34" s="61">
        <v>0</v>
      </c>
      <c r="N34" s="60">
        <v>0</v>
      </c>
      <c r="O34" s="61">
        <v>0</v>
      </c>
      <c r="P34" s="60">
        <v>0</v>
      </c>
    </row>
    <row r="35" spans="1:16" x14ac:dyDescent="0.35">
      <c r="M35" s="34"/>
    </row>
    <row r="36" spans="1:16" x14ac:dyDescent="0.35">
      <c r="M36" s="34"/>
    </row>
    <row r="37" spans="1:16" x14ac:dyDescent="0.35">
      <c r="M37" s="34"/>
    </row>
    <row r="38" spans="1:16" x14ac:dyDescent="0.35">
      <c r="M38" s="34"/>
    </row>
    <row r="39" spans="1:16" x14ac:dyDescent="0.35">
      <c r="M39" s="34"/>
    </row>
    <row r="40" spans="1:16" x14ac:dyDescent="0.35">
      <c r="M40" s="34"/>
    </row>
    <row r="49" spans="3:3" ht="21" x14ac:dyDescent="0.5">
      <c r="C49"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43"/>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3" t="s">
        <v>588</v>
      </c>
      <c r="B1" s="83"/>
      <c r="C1" s="83"/>
      <c r="D1" s="83"/>
      <c r="E1" s="83"/>
      <c r="F1" s="83"/>
      <c r="G1" s="83"/>
      <c r="H1" s="83"/>
      <c r="I1" s="83"/>
      <c r="J1" s="83"/>
      <c r="K1" s="83"/>
      <c r="L1" s="83"/>
      <c r="M1" s="83"/>
      <c r="N1" s="83"/>
      <c r="O1" s="83"/>
    </row>
    <row r="2" spans="1:21" ht="63" x14ac:dyDescent="0.5">
      <c r="A2" s="36" t="s">
        <v>580</v>
      </c>
      <c r="B2" s="36" t="s">
        <v>567</v>
      </c>
      <c r="C2" s="37" t="s">
        <v>581</v>
      </c>
      <c r="D2" s="37" t="str">
        <f>Leikmannaskrá!B1</f>
        <v>Keppnisnr.</v>
      </c>
      <c r="E2" s="38" t="s">
        <v>47</v>
      </c>
      <c r="F2" s="38" t="s">
        <v>582</v>
      </c>
      <c r="G2" s="39" t="s">
        <v>583</v>
      </c>
      <c r="H2" s="41" t="s">
        <v>736</v>
      </c>
      <c r="I2" s="42" t="s">
        <v>742</v>
      </c>
      <c r="J2" s="41" t="s">
        <v>758</v>
      </c>
      <c r="K2" s="41" t="s">
        <v>775</v>
      </c>
      <c r="L2" s="41" t="s">
        <v>800</v>
      </c>
      <c r="M2" s="42" t="s">
        <v>803</v>
      </c>
      <c r="N2" s="41" t="s">
        <v>697</v>
      </c>
      <c r="O2" s="43" t="s">
        <v>716</v>
      </c>
    </row>
    <row r="3" spans="1:21" ht="21" x14ac:dyDescent="0.5">
      <c r="A3" s="44">
        <v>1</v>
      </c>
      <c r="B3" s="44" t="s">
        <v>584</v>
      </c>
      <c r="C3" s="45" t="s">
        <v>162</v>
      </c>
      <c r="D3" s="44" t="str">
        <f>INDEX(Leikmannaskrá!$A$2:$D$1171,MATCH(C3,Leikmannaskrá!$A$2:$A$1171,0),2)</f>
        <v>090598-2529</v>
      </c>
      <c r="E3" s="44" t="str">
        <f>INDEX(Leikmannaskrá!$A$2:$D$1171,MATCH(C3,Leikmannaskrá!$A$2:$A$1171,0),3)</f>
        <v>TBR</v>
      </c>
      <c r="F3" s="44">
        <f>SUM(LARGE(H3:O3,{1;2;3;4;5}))</f>
        <v>46000</v>
      </c>
      <c r="G3" s="44">
        <f t="shared" ref="G3:G34" si="0">SUM(H3:O3)</f>
        <v>64400</v>
      </c>
      <c r="H3" s="60">
        <v>9200</v>
      </c>
      <c r="I3" s="60">
        <v>9200</v>
      </c>
      <c r="J3" s="60">
        <v>9200</v>
      </c>
      <c r="K3" s="60">
        <v>0</v>
      </c>
      <c r="L3" s="60">
        <v>9200</v>
      </c>
      <c r="M3" s="60">
        <v>9200</v>
      </c>
      <c r="N3" s="60">
        <v>9200</v>
      </c>
      <c r="O3" s="60">
        <v>9200</v>
      </c>
    </row>
    <row r="4" spans="1:21" ht="21" x14ac:dyDescent="0.5">
      <c r="A4" s="44">
        <v>2</v>
      </c>
      <c r="B4" s="44" t="s">
        <v>584</v>
      </c>
      <c r="C4" s="48" t="s">
        <v>375</v>
      </c>
      <c r="D4" s="47" t="str">
        <f>INDEX(Leikmannaskrá!$A$2:$D$1171,MATCH(C4,Leikmannaskrá!$A$2:$A$1171,0),2)</f>
        <v>190697-2589</v>
      </c>
      <c r="E4" s="47" t="str">
        <f>INDEX(Leikmannaskrá!$A$2:$D$1171,MATCH(C4,Leikmannaskrá!$A$2:$A$1171,0),3)</f>
        <v>TBR</v>
      </c>
      <c r="F4" s="47">
        <f>SUM(LARGE(H4:O4,{1;2;3;4;5}))</f>
        <v>46000</v>
      </c>
      <c r="G4" s="47">
        <f t="shared" si="0"/>
        <v>64400</v>
      </c>
      <c r="H4" s="60">
        <v>9200</v>
      </c>
      <c r="I4" s="60">
        <v>9200</v>
      </c>
      <c r="J4" s="60">
        <v>9200</v>
      </c>
      <c r="K4" s="60">
        <v>0</v>
      </c>
      <c r="L4" s="60">
        <v>9200</v>
      </c>
      <c r="M4" s="60">
        <v>9200</v>
      </c>
      <c r="N4" s="60">
        <v>9200</v>
      </c>
      <c r="O4" s="60">
        <v>9200</v>
      </c>
    </row>
    <row r="5" spans="1:21" ht="21" x14ac:dyDescent="0.5">
      <c r="A5" s="44">
        <v>3</v>
      </c>
      <c r="B5" s="44" t="s">
        <v>584</v>
      </c>
      <c r="C5" s="48" t="s">
        <v>156</v>
      </c>
      <c r="D5" s="47" t="str">
        <f>INDEX(Leikmannaskrá!$A$2:$D$1171,MATCH(C5,Leikmannaskrá!$A$2:$A$1171,0),2)</f>
        <v>260496-2639</v>
      </c>
      <c r="E5" s="47" t="str">
        <f>INDEX(Leikmannaskrá!$A$2:$D$1171,MATCH(C5,Leikmannaskrá!$A$2:$A$1171,0),3)</f>
        <v>TBR</v>
      </c>
      <c r="F5" s="47">
        <f>SUM(LARGE(H5:O5,{1;2;3;4;5}))</f>
        <v>36800</v>
      </c>
      <c r="G5" s="47">
        <f t="shared" si="0"/>
        <v>36800</v>
      </c>
      <c r="H5" s="60">
        <v>0</v>
      </c>
      <c r="I5" s="60">
        <v>0</v>
      </c>
      <c r="J5" s="60">
        <v>6900</v>
      </c>
      <c r="K5" s="60">
        <v>9200</v>
      </c>
      <c r="L5" s="60">
        <v>0</v>
      </c>
      <c r="M5" s="60">
        <v>6900</v>
      </c>
      <c r="N5" s="60">
        <v>6900</v>
      </c>
      <c r="O5" s="60">
        <v>6900</v>
      </c>
    </row>
    <row r="6" spans="1:21" ht="21" x14ac:dyDescent="0.5">
      <c r="A6" s="44">
        <v>4</v>
      </c>
      <c r="B6" s="44" t="s">
        <v>584</v>
      </c>
      <c r="C6" s="48" t="s">
        <v>260</v>
      </c>
      <c r="D6" s="47" t="str">
        <f>INDEX(Leikmannaskrá!$A$2:$D$1171,MATCH(C6,Leikmannaskrá!$A$2:$A$1171,0),2)</f>
        <v>131003-2260</v>
      </c>
      <c r="E6" s="47" t="str">
        <f>INDEX(Leikmannaskrá!$A$2:$D$1171,MATCH(C6,Leikmannaskrá!$A$2:$A$1171,0),3)</f>
        <v>TBR</v>
      </c>
      <c r="F6" s="47">
        <f>SUM(LARGE(H6:O6,{1;2;3;4;5}))</f>
        <v>27600</v>
      </c>
      <c r="G6" s="47">
        <f t="shared" si="0"/>
        <v>33200</v>
      </c>
      <c r="H6" s="60">
        <v>500</v>
      </c>
      <c r="I6" s="60">
        <v>4600</v>
      </c>
      <c r="J6" s="60">
        <v>4600</v>
      </c>
      <c r="K6" s="60">
        <v>6900</v>
      </c>
      <c r="L6" s="60">
        <v>6900</v>
      </c>
      <c r="M6" s="60">
        <v>4600</v>
      </c>
      <c r="N6" s="60">
        <v>4600</v>
      </c>
      <c r="O6" s="60">
        <v>500</v>
      </c>
    </row>
    <row r="7" spans="1:21" ht="21" x14ac:dyDescent="0.5">
      <c r="A7" s="44">
        <v>5</v>
      </c>
      <c r="B7" s="44" t="s">
        <v>584</v>
      </c>
      <c r="C7" s="48" t="s">
        <v>447</v>
      </c>
      <c r="D7" s="47" t="str">
        <f>INDEX(Leikmannaskrá!$A$2:$D$1171,MATCH(C7,Leikmannaskrá!$A$2:$A$1171,0),2)</f>
        <v>240697-3789</v>
      </c>
      <c r="E7" s="47" t="str">
        <f>INDEX(Leikmannaskrá!$A$2:$D$1171,MATCH(C7,Leikmannaskrá!$A$2:$A$1171,0),3)</f>
        <v>BH</v>
      </c>
      <c r="F7" s="47">
        <f>SUM(LARGE(H7:O7,{1;2;3;4;5}))</f>
        <v>25300</v>
      </c>
      <c r="G7" s="47">
        <f t="shared" si="0"/>
        <v>25800</v>
      </c>
      <c r="H7" s="60">
        <v>4600</v>
      </c>
      <c r="I7" s="60">
        <v>6900</v>
      </c>
      <c r="J7" s="60">
        <v>4600</v>
      </c>
      <c r="K7" s="60">
        <v>0</v>
      </c>
      <c r="L7" s="60">
        <v>500</v>
      </c>
      <c r="M7" s="60">
        <v>4600</v>
      </c>
      <c r="N7" s="60">
        <v>0</v>
      </c>
      <c r="O7" s="60">
        <v>4600</v>
      </c>
    </row>
    <row r="8" spans="1:21" ht="21" x14ac:dyDescent="0.5">
      <c r="A8" s="44">
        <v>6</v>
      </c>
      <c r="B8" s="44" t="s">
        <v>584</v>
      </c>
      <c r="C8" s="48" t="s">
        <v>545</v>
      </c>
      <c r="D8" s="47" t="str">
        <f>INDEX(Leikmannaskrá!$A$2:$D$1171,MATCH(C8,Leikmannaskrá!$A$2:$A$1171,0),2)</f>
        <v>290597-2699</v>
      </c>
      <c r="E8" s="47" t="str">
        <f>INDEX(Leikmannaskrá!$A$2:$D$1171,MATCH(C8,Leikmannaskrá!$A$2:$A$1171,0),3)</f>
        <v>TBR</v>
      </c>
      <c r="F8" s="47">
        <f>SUM(LARGE(H8:O8,{1;2;3;4;5}))</f>
        <v>23500</v>
      </c>
      <c r="G8" s="47">
        <f t="shared" si="0"/>
        <v>24000</v>
      </c>
      <c r="H8" s="60">
        <v>500</v>
      </c>
      <c r="I8" s="60">
        <v>4600</v>
      </c>
      <c r="J8" s="60">
        <v>0</v>
      </c>
      <c r="K8" s="60">
        <v>6900</v>
      </c>
      <c r="L8" s="60">
        <v>6900</v>
      </c>
      <c r="M8" s="60">
        <v>4600</v>
      </c>
      <c r="N8" s="60">
        <v>500</v>
      </c>
      <c r="O8" s="60">
        <v>0</v>
      </c>
    </row>
    <row r="9" spans="1:21" ht="21" x14ac:dyDescent="0.5">
      <c r="A9" s="44">
        <v>7</v>
      </c>
      <c r="B9" s="44" t="s">
        <v>584</v>
      </c>
      <c r="C9" s="48" t="s">
        <v>449</v>
      </c>
      <c r="D9" s="47" t="str">
        <f>INDEX(Leikmannaskrá!$A$2:$D$1171,MATCH(C9,Leikmannaskrá!$A$2:$A$1171,0),2)</f>
        <v>071289-3549</v>
      </c>
      <c r="E9" s="47" t="str">
        <f>INDEX(Leikmannaskrá!$A$2:$D$1171,MATCH(C9,Leikmannaskrá!$A$2:$A$1171,0),3)</f>
        <v>TBR</v>
      </c>
      <c r="F9" s="47">
        <f>SUM(LARGE(H9:O9,{1;2;3;4;5}))</f>
        <v>23500</v>
      </c>
      <c r="G9" s="47">
        <f t="shared" si="0"/>
        <v>23500</v>
      </c>
      <c r="H9" s="60">
        <v>0</v>
      </c>
      <c r="I9" s="60">
        <v>0</v>
      </c>
      <c r="J9" s="60">
        <v>6900</v>
      </c>
      <c r="K9" s="60">
        <v>9200</v>
      </c>
      <c r="L9" s="60">
        <v>0</v>
      </c>
      <c r="M9" s="60">
        <v>6900</v>
      </c>
      <c r="N9" s="60">
        <v>500</v>
      </c>
      <c r="O9" s="60">
        <v>0</v>
      </c>
    </row>
    <row r="10" spans="1:21" ht="21" x14ac:dyDescent="0.5">
      <c r="A10" s="44">
        <v>8</v>
      </c>
      <c r="B10" s="44" t="s">
        <v>584</v>
      </c>
      <c r="C10" s="48" t="s">
        <v>250</v>
      </c>
      <c r="D10" s="47" t="str">
        <f>INDEX(Leikmannaskrá!$A$2:$D$1171,MATCH(C10,Leikmannaskrá!$A$2:$A$1171,0),2)</f>
        <v>160104-2440</v>
      </c>
      <c r="E10" s="47" t="str">
        <f>INDEX(Leikmannaskrá!$A$2:$D$1171,MATCH(C10,Leikmannaskrá!$A$2:$A$1171,0),3)</f>
        <v>BH</v>
      </c>
      <c r="F10" s="47">
        <f>SUM(LARGE(H10:O10,{1;2;3;4;5}))</f>
        <v>21200</v>
      </c>
      <c r="G10" s="47">
        <f t="shared" si="0"/>
        <v>22200</v>
      </c>
      <c r="H10" s="60">
        <v>4600</v>
      </c>
      <c r="I10" s="60">
        <v>6900</v>
      </c>
      <c r="J10" s="60">
        <v>0</v>
      </c>
      <c r="K10" s="60">
        <v>4600</v>
      </c>
      <c r="L10" s="60">
        <v>500</v>
      </c>
      <c r="M10" s="60">
        <v>4600</v>
      </c>
      <c r="N10" s="60">
        <v>500</v>
      </c>
      <c r="O10" s="60">
        <v>500</v>
      </c>
    </row>
    <row r="11" spans="1:21" ht="21" x14ac:dyDescent="0.5">
      <c r="A11" s="44">
        <v>9</v>
      </c>
      <c r="B11" s="44" t="s">
        <v>584</v>
      </c>
      <c r="C11" s="48" t="s">
        <v>184</v>
      </c>
      <c r="D11" s="47" t="str">
        <f>INDEX(Leikmannaskrá!$A$2:$D$1171,MATCH(C11,Leikmannaskrá!$A$2:$A$1171,0),2)</f>
        <v>300595-3169</v>
      </c>
      <c r="E11" s="47" t="str">
        <f>INDEX(Leikmannaskrá!$A$2:$D$1171,MATCH(C11,Leikmannaskrá!$A$2:$A$1171,0),3)</f>
        <v>TBR</v>
      </c>
      <c r="F11" s="47">
        <f>SUM(LARGE(H11:O11,{1;2;3;4;5}))</f>
        <v>19360</v>
      </c>
      <c r="G11" s="47">
        <f t="shared" si="0"/>
        <v>19360</v>
      </c>
      <c r="H11" s="60">
        <v>6900</v>
      </c>
      <c r="I11" s="60">
        <v>4600</v>
      </c>
      <c r="J11" s="60">
        <v>2760</v>
      </c>
      <c r="K11" s="60">
        <v>0</v>
      </c>
      <c r="L11" s="60">
        <v>0</v>
      </c>
      <c r="M11" s="60">
        <v>0</v>
      </c>
      <c r="N11" s="60">
        <v>4600</v>
      </c>
      <c r="O11" s="60">
        <v>500</v>
      </c>
    </row>
    <row r="12" spans="1:21" ht="21" x14ac:dyDescent="0.5">
      <c r="A12" s="44">
        <v>10</v>
      </c>
      <c r="B12" s="44" t="s">
        <v>584</v>
      </c>
      <c r="C12" s="66" t="s">
        <v>186</v>
      </c>
      <c r="D12" s="47" t="str">
        <f>INDEX(Leikmannaskrá!$A$2:$D$1171,MATCH(C12,Leikmannaskrá!$A$2:$A$1171,0),2)</f>
        <v>031106-2810</v>
      </c>
      <c r="E12" s="47" t="str">
        <f>INDEX(Leikmannaskrá!$A$2:$D$1171,MATCH(C12,Leikmannaskrá!$A$2:$A$1171,0),3)</f>
        <v>TBR</v>
      </c>
      <c r="F12" s="47">
        <f>SUM(LARGE(H12:O12,{1;2;3;4;5}))</f>
        <v>17260</v>
      </c>
      <c r="G12" s="47">
        <f t="shared" si="0"/>
        <v>17260</v>
      </c>
      <c r="H12" s="60">
        <v>6900</v>
      </c>
      <c r="I12" s="60">
        <v>4600</v>
      </c>
      <c r="J12" s="60">
        <v>2760</v>
      </c>
      <c r="K12" s="60">
        <v>0</v>
      </c>
      <c r="L12" s="60">
        <v>0</v>
      </c>
      <c r="M12" s="60">
        <v>0</v>
      </c>
      <c r="N12" s="60">
        <v>0</v>
      </c>
      <c r="O12" s="60">
        <v>3000</v>
      </c>
    </row>
    <row r="13" spans="1:21" ht="21" x14ac:dyDescent="0.5">
      <c r="A13" s="44">
        <v>11</v>
      </c>
      <c r="B13" s="44" t="s">
        <v>584</v>
      </c>
      <c r="C13" s="48" t="s">
        <v>341</v>
      </c>
      <c r="D13" s="47" t="str">
        <f>INDEX(Leikmannaskrá!$A$2:$D$1171,MATCH(C13,Leikmannaskrá!$A$2:$A$1171,0),2)</f>
        <v>060991-2359</v>
      </c>
      <c r="E13" s="47" t="str">
        <f>INDEX(Leikmannaskrá!$A$2:$D$1171,MATCH(C13,Leikmannaskrá!$A$2:$A$1171,0),3)</f>
        <v>TBR</v>
      </c>
      <c r="F13" s="47">
        <f>SUM(LARGE(H13:O13,{1;2;3;4;5}))</f>
        <v>13800</v>
      </c>
      <c r="G13" s="47">
        <f t="shared" si="0"/>
        <v>13800</v>
      </c>
      <c r="H13" s="60">
        <v>0</v>
      </c>
      <c r="I13" s="60">
        <v>0</v>
      </c>
      <c r="J13" s="60">
        <v>0</v>
      </c>
      <c r="K13" s="60">
        <v>0</v>
      </c>
      <c r="L13" s="60">
        <v>0</v>
      </c>
      <c r="M13" s="60">
        <v>0</v>
      </c>
      <c r="N13" s="60">
        <v>6900</v>
      </c>
      <c r="O13" s="60">
        <v>6900</v>
      </c>
      <c r="Q13" s="35"/>
      <c r="S13" s="35"/>
      <c r="T13" s="54"/>
      <c r="U13" s="54"/>
    </row>
    <row r="14" spans="1:21" ht="21.5" thickBot="1" x14ac:dyDescent="0.55000000000000004">
      <c r="A14" s="50">
        <v>12</v>
      </c>
      <c r="B14" s="50" t="s">
        <v>584</v>
      </c>
      <c r="C14" s="51" t="s">
        <v>276</v>
      </c>
      <c r="D14" s="50" t="str">
        <f>INDEX(Leikmannaskrá!$A$2:$D$1171,MATCH(C14,Leikmannaskrá!$A$2:$A$1171,0),2)</f>
        <v>241091-2019</v>
      </c>
      <c r="E14" s="50" t="str">
        <f>INDEX(Leikmannaskrá!$A$2:$D$1171,MATCH(C14,Leikmannaskrá!$A$2:$A$1171,0),3)</f>
        <v>TBR</v>
      </c>
      <c r="F14" s="50">
        <f>SUM(LARGE(H14:O14,{1;2;3;4;5}))</f>
        <v>12250</v>
      </c>
      <c r="G14" s="50">
        <f t="shared" si="0"/>
        <v>12250</v>
      </c>
      <c r="H14" s="62">
        <v>0</v>
      </c>
      <c r="I14" s="62">
        <v>4000</v>
      </c>
      <c r="J14" s="62">
        <v>0</v>
      </c>
      <c r="K14" s="62">
        <v>0</v>
      </c>
      <c r="L14" s="62">
        <v>4000</v>
      </c>
      <c r="M14" s="62">
        <v>0</v>
      </c>
      <c r="N14" s="62">
        <v>4000</v>
      </c>
      <c r="O14" s="62">
        <v>250</v>
      </c>
      <c r="Q14" s="35"/>
    </row>
    <row r="15" spans="1:21" ht="21" x14ac:dyDescent="0.5">
      <c r="A15" s="44">
        <v>13</v>
      </c>
      <c r="B15" s="44" t="s">
        <v>585</v>
      </c>
      <c r="C15" s="45" t="s">
        <v>361</v>
      </c>
      <c r="D15" s="44" t="str">
        <f>INDEX(Leikmannaskrá!$A$2:$D$1171,MATCH(C15,Leikmannaskrá!$A$2:$A$1171,0),2)</f>
        <v>280191-2139</v>
      </c>
      <c r="E15" s="44" t="str">
        <f>INDEX(Leikmannaskrá!$A$2:$D$1171,MATCH(C15,Leikmannaskrá!$A$2:$A$1171,0),3)</f>
        <v>TBR</v>
      </c>
      <c r="F15" s="44">
        <f>SUM(LARGE(H15:O15,{1;2;3;4;5}))</f>
        <v>12250</v>
      </c>
      <c r="G15" s="44">
        <f t="shared" si="0"/>
        <v>12250</v>
      </c>
      <c r="H15" s="63">
        <v>0</v>
      </c>
      <c r="I15" s="63">
        <v>4000</v>
      </c>
      <c r="J15" s="63">
        <v>0</v>
      </c>
      <c r="K15" s="63">
        <v>0</v>
      </c>
      <c r="L15" s="63">
        <v>4000</v>
      </c>
      <c r="M15" s="63">
        <v>0</v>
      </c>
      <c r="N15" s="63">
        <v>4000</v>
      </c>
      <c r="O15" s="63">
        <v>250</v>
      </c>
      <c r="Q15" s="35"/>
    </row>
    <row r="16" spans="1:21" ht="21" x14ac:dyDescent="0.5">
      <c r="A16" s="44">
        <v>14</v>
      </c>
      <c r="B16" s="44" t="s">
        <v>585</v>
      </c>
      <c r="C16" s="55" t="s">
        <v>232</v>
      </c>
      <c r="D16" s="47" t="str">
        <f>INDEX(Leikmannaskrá!$A$2:$D$1171,MATCH(C16,Leikmannaskrá!$A$2:$A$1171,0),2)</f>
        <v>061106-2270</v>
      </c>
      <c r="E16" s="47" t="str">
        <f>INDEX(Leikmannaskrá!$A$2:$D$1171,MATCH(C16,Leikmannaskrá!$A$2:$A$1171,0),3)</f>
        <v>TBR</v>
      </c>
      <c r="F16" s="47">
        <v>12100</v>
      </c>
      <c r="G16" s="47">
        <f t="shared" si="0"/>
        <v>7950</v>
      </c>
      <c r="H16" s="60">
        <v>3000</v>
      </c>
      <c r="I16" s="60">
        <v>1200</v>
      </c>
      <c r="J16" s="60">
        <v>0</v>
      </c>
      <c r="K16" s="60">
        <v>500</v>
      </c>
      <c r="L16" s="60">
        <v>250</v>
      </c>
      <c r="M16" s="60">
        <v>0</v>
      </c>
      <c r="N16" s="60">
        <v>0</v>
      </c>
      <c r="O16" s="60">
        <v>3000</v>
      </c>
      <c r="Q16" s="35"/>
    </row>
    <row r="17" spans="1:15" ht="21" x14ac:dyDescent="0.5">
      <c r="A17" s="44">
        <v>15</v>
      </c>
      <c r="B17" s="44" t="s">
        <v>585</v>
      </c>
      <c r="C17" s="55" t="s">
        <v>357</v>
      </c>
      <c r="D17" s="47" t="str">
        <f>INDEX(Leikmannaskrá!$A$2:$D$1171,MATCH(C17,Leikmannaskrá!$A$2:$A$1171,0),2)</f>
        <v>310880-3969</v>
      </c>
      <c r="E17" s="47" t="str">
        <f>INDEX(Leikmannaskrá!$A$2:$D$1171,MATCH(C17,Leikmannaskrá!$A$2:$A$1171,0),3)</f>
        <v>BH</v>
      </c>
      <c r="F17" s="47">
        <f>SUM(LARGE(H17:O17,{1;2;3;4;5}))</f>
        <v>11200</v>
      </c>
      <c r="G17" s="47">
        <f t="shared" si="0"/>
        <v>12650</v>
      </c>
      <c r="H17" s="60">
        <v>2000</v>
      </c>
      <c r="I17" s="60">
        <v>1200</v>
      </c>
      <c r="J17" s="60">
        <v>3000</v>
      </c>
      <c r="K17" s="60">
        <v>2000</v>
      </c>
      <c r="L17" s="60">
        <v>3000</v>
      </c>
      <c r="M17" s="60">
        <v>0</v>
      </c>
      <c r="N17" s="60">
        <v>250</v>
      </c>
      <c r="O17" s="60">
        <v>1200</v>
      </c>
    </row>
    <row r="18" spans="1:15" ht="21" x14ac:dyDescent="0.5">
      <c r="A18" s="44">
        <v>16</v>
      </c>
      <c r="B18" s="47" t="s">
        <v>585</v>
      </c>
      <c r="C18" s="55" t="s">
        <v>499</v>
      </c>
      <c r="D18" s="47" t="str">
        <f>INDEX(Leikmannaskrá!$A$2:$D$1171,MATCH(C18,Leikmannaskrá!$A$2:$A$1171,0),2)</f>
        <v>070707-2170</v>
      </c>
      <c r="E18" s="47" t="str">
        <f>INDEX(Leikmannaskrá!$A$2:$D$1171,MATCH(C18,Leikmannaskrá!$A$2:$A$1171,0),3)</f>
        <v>BH</v>
      </c>
      <c r="F18" s="47">
        <f>SUM(LARGE(H18:O18,{1;2;3;4;5}))</f>
        <v>9700</v>
      </c>
      <c r="G18" s="47">
        <f t="shared" si="0"/>
        <v>9700</v>
      </c>
      <c r="H18" s="60">
        <v>500</v>
      </c>
      <c r="I18" s="60">
        <v>0</v>
      </c>
      <c r="J18" s="60">
        <v>0</v>
      </c>
      <c r="K18" s="60">
        <v>4000</v>
      </c>
      <c r="L18" s="60">
        <v>0</v>
      </c>
      <c r="M18" s="60">
        <v>4000</v>
      </c>
      <c r="N18" s="60">
        <v>0</v>
      </c>
      <c r="O18" s="60">
        <v>1200</v>
      </c>
    </row>
    <row r="19" spans="1:15" ht="21" x14ac:dyDescent="0.5">
      <c r="A19" s="44">
        <v>17</v>
      </c>
      <c r="B19" s="47" t="s">
        <v>585</v>
      </c>
      <c r="C19" s="48" t="s">
        <v>128</v>
      </c>
      <c r="D19" s="47" t="str">
        <f>INDEX(Leikmannaskrá!$A$2:$D$1171,MATCH(C19,Leikmannaskrá!$A$2:$A$1171,0),2)</f>
        <v>140687-2199</v>
      </c>
      <c r="E19" s="47" t="str">
        <f>INDEX(Leikmannaskrá!$A$2:$D$1171,MATCH(C19,Leikmannaskrá!$A$2:$A$1171,0),3)</f>
        <v>TBR</v>
      </c>
      <c r="F19" s="47">
        <f>SUM(LARGE(H19:O19,{1;2;3;4;5}))</f>
        <v>9700</v>
      </c>
      <c r="G19" s="47">
        <f t="shared" si="0"/>
        <v>9700</v>
      </c>
      <c r="H19" s="60">
        <v>0</v>
      </c>
      <c r="I19" s="60">
        <v>0</v>
      </c>
      <c r="J19" s="60">
        <v>0</v>
      </c>
      <c r="K19" s="60">
        <v>4600</v>
      </c>
      <c r="L19" s="60">
        <v>0</v>
      </c>
      <c r="M19" s="60">
        <v>0</v>
      </c>
      <c r="N19" s="60">
        <v>4600</v>
      </c>
      <c r="O19" s="60">
        <v>500</v>
      </c>
    </row>
    <row r="20" spans="1:15" ht="21" x14ac:dyDescent="0.5">
      <c r="A20" s="44">
        <v>18</v>
      </c>
      <c r="B20" s="47" t="s">
        <v>585</v>
      </c>
      <c r="C20" s="66" t="s">
        <v>158</v>
      </c>
      <c r="D20" s="47" t="str">
        <f>INDEX(Leikmannaskrá!$A$2:$D$1171,MATCH(C20,Leikmannaskrá!$A$2:$A$1171,0),2)</f>
        <v>251288-2089</v>
      </c>
      <c r="E20" s="47" t="str">
        <f>INDEX(Leikmannaskrá!$A$2:$D$1171,MATCH(C20,Leikmannaskrá!$A$2:$A$1171,0),3)</f>
        <v>TBR</v>
      </c>
      <c r="F20" s="47">
        <f>SUM(LARGE(H20:O20,{1;2;3;4;5}))</f>
        <v>9700</v>
      </c>
      <c r="G20" s="47">
        <f t="shared" si="0"/>
        <v>9700</v>
      </c>
      <c r="H20" s="60">
        <v>0</v>
      </c>
      <c r="I20" s="60">
        <v>0</v>
      </c>
      <c r="J20" s="60">
        <v>0</v>
      </c>
      <c r="K20" s="60">
        <v>4600</v>
      </c>
      <c r="L20" s="60">
        <v>0</v>
      </c>
      <c r="M20" s="60">
        <v>0</v>
      </c>
      <c r="N20" s="60">
        <v>4600</v>
      </c>
      <c r="O20" s="60">
        <v>500</v>
      </c>
    </row>
    <row r="21" spans="1:15" ht="21" x14ac:dyDescent="0.5">
      <c r="A21" s="44">
        <v>19</v>
      </c>
      <c r="B21" s="44" t="s">
        <v>585</v>
      </c>
      <c r="C21" s="55" t="s">
        <v>301</v>
      </c>
      <c r="D21" s="47" t="str">
        <f>INDEX(Leikmannaskrá!$A$2:$D$1171,MATCH(C21,Leikmannaskrá!$A$2:$A$1171,0),2)</f>
        <v>290995-2569</v>
      </c>
      <c r="E21" s="47" t="str">
        <f>INDEX(Leikmannaskrá!$A$2:$D$1171,MATCH(C21,Leikmannaskrá!$A$2:$A$1171,0),3)</f>
        <v>BH</v>
      </c>
      <c r="F21" s="47">
        <f>SUM(LARGE(H21:O21,{1;2;3;4;5}))</f>
        <v>9400</v>
      </c>
      <c r="G21" s="47">
        <f t="shared" si="0"/>
        <v>9650</v>
      </c>
      <c r="H21" s="60">
        <v>2000</v>
      </c>
      <c r="I21" s="60">
        <v>1200</v>
      </c>
      <c r="J21" s="60">
        <v>0</v>
      </c>
      <c r="K21" s="60">
        <v>2000</v>
      </c>
      <c r="L21" s="60">
        <v>3000</v>
      </c>
      <c r="M21" s="60">
        <v>0</v>
      </c>
      <c r="N21" s="60">
        <v>250</v>
      </c>
      <c r="O21" s="60">
        <v>1200</v>
      </c>
    </row>
    <row r="22" spans="1:15" ht="21" x14ac:dyDescent="0.5">
      <c r="A22" s="44">
        <v>20</v>
      </c>
      <c r="B22" s="44" t="s">
        <v>585</v>
      </c>
      <c r="C22" s="55" t="s">
        <v>190</v>
      </c>
      <c r="D22" s="47" t="str">
        <f>INDEX(Leikmannaskrá!$A$2:$D$1171,MATCH(C22,Leikmannaskrá!$A$2:$A$1171,0),2)</f>
        <v>081199-3299</v>
      </c>
      <c r="E22" s="47" t="str">
        <f>INDEX(Leikmannaskrá!$A$2:$D$1171,MATCH(C22,Leikmannaskrá!$A$2:$A$1171,0),3)</f>
        <v>UMFA</v>
      </c>
      <c r="F22" s="47">
        <f>SUM(LARGE(H22:O22,{1;2;3;4;5}))</f>
        <v>8725</v>
      </c>
      <c r="G22" s="47">
        <f t="shared" si="0"/>
        <v>9475</v>
      </c>
      <c r="H22" s="60">
        <v>250</v>
      </c>
      <c r="I22" s="60">
        <v>3000</v>
      </c>
      <c r="J22" s="60">
        <v>1200</v>
      </c>
      <c r="K22" s="60">
        <v>250</v>
      </c>
      <c r="L22" s="60">
        <v>250</v>
      </c>
      <c r="M22" s="60">
        <v>3000</v>
      </c>
      <c r="N22" s="60">
        <v>1275</v>
      </c>
      <c r="O22" s="60">
        <v>250</v>
      </c>
    </row>
    <row r="23" spans="1:15" ht="21" x14ac:dyDescent="0.5">
      <c r="A23" s="44">
        <v>21</v>
      </c>
      <c r="B23" s="44" t="s">
        <v>585</v>
      </c>
      <c r="C23" s="55" t="s">
        <v>423</v>
      </c>
      <c r="D23" s="47" t="str">
        <f>INDEX(Leikmannaskrá!$A$2:$D$1171,MATCH(C23,Leikmannaskrá!$A$2:$A$1171,0),2)</f>
        <v>171209-3660</v>
      </c>
      <c r="E23" s="47" t="str">
        <f>INDEX(Leikmannaskrá!$A$2:$D$1171,MATCH(C23,Leikmannaskrá!$A$2:$A$1171,0),3)</f>
        <v>TBR</v>
      </c>
      <c r="F23" s="47">
        <f>SUM(LARGE(H23:O23,{1;2;3;4;5}))</f>
        <v>8250</v>
      </c>
      <c r="G23" s="47">
        <f t="shared" si="0"/>
        <v>8500</v>
      </c>
      <c r="H23" s="60">
        <v>0</v>
      </c>
      <c r="I23" s="60">
        <v>0</v>
      </c>
      <c r="J23" s="60">
        <v>4000</v>
      </c>
      <c r="K23" s="60">
        <v>500</v>
      </c>
      <c r="L23" s="60">
        <v>500</v>
      </c>
      <c r="M23" s="60">
        <v>250</v>
      </c>
      <c r="N23" s="60">
        <v>3000</v>
      </c>
      <c r="O23" s="60">
        <v>250</v>
      </c>
    </row>
    <row r="24" spans="1:15" ht="21" x14ac:dyDescent="0.5">
      <c r="A24" s="44">
        <v>22</v>
      </c>
      <c r="B24" s="44" t="s">
        <v>585</v>
      </c>
      <c r="C24" s="55" t="s">
        <v>172</v>
      </c>
      <c r="D24" s="47" t="str">
        <f>INDEX(Leikmannaskrá!$A$2:$D$1171,MATCH(C24,Leikmannaskrá!$A$2:$A$1171,0),2)</f>
        <v>120708-2790</v>
      </c>
      <c r="E24" s="47" t="str">
        <f>INDEX(Leikmannaskrá!$A$2:$D$1171,MATCH(C24,Leikmannaskrá!$A$2:$A$1171,0),3)</f>
        <v>TBR</v>
      </c>
      <c r="F24" s="47">
        <f>SUM(LARGE(H24:O24,{1;2;3;4;5}))</f>
        <v>8250</v>
      </c>
      <c r="G24" s="47">
        <f t="shared" si="0"/>
        <v>8500</v>
      </c>
      <c r="H24" s="60">
        <v>0</v>
      </c>
      <c r="I24" s="60">
        <v>0</v>
      </c>
      <c r="J24" s="60">
        <v>4000</v>
      </c>
      <c r="K24" s="60">
        <v>500</v>
      </c>
      <c r="L24" s="60">
        <v>500</v>
      </c>
      <c r="M24" s="60">
        <v>250</v>
      </c>
      <c r="N24" s="60">
        <v>3000</v>
      </c>
      <c r="O24" s="60">
        <v>250</v>
      </c>
    </row>
    <row r="25" spans="1:15" ht="21" x14ac:dyDescent="0.5">
      <c r="A25" s="44">
        <v>23</v>
      </c>
      <c r="B25" s="44" t="s">
        <v>585</v>
      </c>
      <c r="C25" s="66" t="s">
        <v>150</v>
      </c>
      <c r="D25" s="47" t="str">
        <f>INDEX(Leikmannaskrá!$A$2:$D$1171,MATCH(C25,Leikmannaskrá!$A$2:$A$1171,0),2)</f>
        <v>130605-2140</v>
      </c>
      <c r="E25" s="47" t="str">
        <f>INDEX(Leikmannaskrá!$A$2:$D$1171,MATCH(C25,Leikmannaskrá!$A$2:$A$1171,0),3)</f>
        <v>TBR</v>
      </c>
      <c r="F25" s="47">
        <f>SUM(LARGE(H25:O25,{1;2;3;4;5}))</f>
        <v>8100</v>
      </c>
      <c r="G25" s="47">
        <f t="shared" si="0"/>
        <v>9100</v>
      </c>
      <c r="H25" s="60">
        <v>4600</v>
      </c>
      <c r="I25" s="60">
        <v>500</v>
      </c>
      <c r="J25" s="60">
        <v>500</v>
      </c>
      <c r="K25" s="60">
        <v>0</v>
      </c>
      <c r="L25" s="60">
        <v>500</v>
      </c>
      <c r="M25" s="60">
        <v>2000</v>
      </c>
      <c r="N25" s="60">
        <v>500</v>
      </c>
      <c r="O25" s="60">
        <v>500</v>
      </c>
    </row>
    <row r="26" spans="1:15" ht="21" x14ac:dyDescent="0.5">
      <c r="A26" s="44">
        <v>24</v>
      </c>
      <c r="B26" s="44" t="s">
        <v>585</v>
      </c>
      <c r="C26" s="48" t="s">
        <v>192</v>
      </c>
      <c r="D26" s="47" t="str">
        <f>INDEX(Leikmannaskrá!$A$2:$D$1171,MATCH(C26,Leikmannaskrá!$A$2:$A$1171,0),2)</f>
        <v>060905-3120</v>
      </c>
      <c r="E26" s="47" t="str">
        <f>INDEX(Leikmannaskrá!$A$2:$D$1171,MATCH(C26,Leikmannaskrá!$A$2:$A$1171,0),3)</f>
        <v>TBR</v>
      </c>
      <c r="F26" s="47">
        <f>SUM(LARGE(H26:O26,{1;2;3;4;5}))</f>
        <v>8100</v>
      </c>
      <c r="G26" s="47">
        <f t="shared" si="0"/>
        <v>9600</v>
      </c>
      <c r="H26" s="60">
        <v>4600</v>
      </c>
      <c r="I26" s="60">
        <v>500</v>
      </c>
      <c r="J26" s="60">
        <v>500</v>
      </c>
      <c r="K26" s="60">
        <v>500</v>
      </c>
      <c r="L26" s="60">
        <v>500</v>
      </c>
      <c r="M26" s="60">
        <v>2000</v>
      </c>
      <c r="N26" s="60">
        <v>500</v>
      </c>
      <c r="O26" s="60">
        <v>500</v>
      </c>
    </row>
    <row r="27" spans="1:15" ht="21" x14ac:dyDescent="0.5">
      <c r="A27" s="44">
        <v>25</v>
      </c>
      <c r="B27" s="44" t="s">
        <v>585</v>
      </c>
      <c r="C27" s="48" t="s">
        <v>335</v>
      </c>
      <c r="D27" s="47" t="str">
        <f>INDEX(Leikmannaskrá!$A$2:$D$1171,MATCH(C27,Leikmannaskrá!$A$2:$A$1171,0),2)</f>
        <v>040975-4899</v>
      </c>
      <c r="E27" s="47" t="str">
        <f>INDEX(Leikmannaskrá!$A$2:$D$1171,MATCH(C27,Leikmannaskrá!$A$2:$A$1171,0),3)</f>
        <v>TBR</v>
      </c>
      <c r="F27" s="47">
        <f>SUM(LARGE(H27:O27,{1;2;3;4;5}))</f>
        <v>8000</v>
      </c>
      <c r="G27" s="47">
        <f t="shared" si="0"/>
        <v>8000</v>
      </c>
      <c r="H27" s="60">
        <v>0</v>
      </c>
      <c r="I27" s="60">
        <v>2000</v>
      </c>
      <c r="J27" s="60">
        <v>0</v>
      </c>
      <c r="K27" s="60">
        <v>0</v>
      </c>
      <c r="L27" s="60">
        <v>2000</v>
      </c>
      <c r="M27" s="60">
        <v>0</v>
      </c>
      <c r="N27" s="60">
        <v>0</v>
      </c>
      <c r="O27" s="60">
        <v>4000</v>
      </c>
    </row>
    <row r="28" spans="1:15" ht="21" x14ac:dyDescent="0.5">
      <c r="A28" s="44">
        <v>26</v>
      </c>
      <c r="B28" s="44" t="s">
        <v>585</v>
      </c>
      <c r="C28" s="55" t="s">
        <v>343</v>
      </c>
      <c r="D28" s="47" t="str">
        <f>INDEX(Leikmannaskrá!$A$2:$D$1171,MATCH(C28,Leikmannaskrá!$A$2:$A$1171,0),2)</f>
        <v>230205-2130</v>
      </c>
      <c r="E28" s="47" t="str">
        <f>INDEX(Leikmannaskrá!$A$2:$D$1171,MATCH(C28,Leikmannaskrá!$A$2:$A$1171,0),3)</f>
        <v>TBR</v>
      </c>
      <c r="F28" s="47">
        <f>SUM(LARGE(H28:O28,{1;2;3;4;5}))</f>
        <v>7560</v>
      </c>
      <c r="G28" s="47">
        <f t="shared" si="0"/>
        <v>8060</v>
      </c>
      <c r="H28" s="60">
        <v>3000</v>
      </c>
      <c r="I28" s="60">
        <v>1200</v>
      </c>
      <c r="J28" s="60">
        <v>250</v>
      </c>
      <c r="K28" s="60">
        <v>250</v>
      </c>
      <c r="L28" s="60">
        <v>0</v>
      </c>
      <c r="M28" s="60">
        <v>2000</v>
      </c>
      <c r="N28" s="60">
        <v>510</v>
      </c>
      <c r="O28" s="60">
        <v>850</v>
      </c>
    </row>
    <row r="29" spans="1:15" ht="21" x14ac:dyDescent="0.5">
      <c r="A29" s="44">
        <v>27</v>
      </c>
      <c r="B29" s="44" t="s">
        <v>585</v>
      </c>
      <c r="C29" s="55" t="s">
        <v>553</v>
      </c>
      <c r="D29" s="47" t="str">
        <f>INDEX(Leikmannaskrá!$A$2:$D$1171,MATCH(C29,Leikmannaskrá!$A$2:$A$1171,0),2)</f>
        <v>161081-3299</v>
      </c>
      <c r="E29" s="47" t="str">
        <f>INDEX(Leikmannaskrá!$A$2:$D$1171,MATCH(C29,Leikmannaskrá!$A$2:$A$1171,0),3)</f>
        <v>UMFA</v>
      </c>
      <c r="F29" s="47">
        <f>SUM(LARGE(H29:O29,{1;2;3;4;5}))</f>
        <v>7275</v>
      </c>
      <c r="G29" s="47">
        <f t="shared" si="0"/>
        <v>7275</v>
      </c>
      <c r="H29" s="60">
        <v>2000</v>
      </c>
      <c r="I29" s="60">
        <v>0</v>
      </c>
      <c r="J29" s="60">
        <v>2000</v>
      </c>
      <c r="K29" s="60">
        <v>0</v>
      </c>
      <c r="L29" s="60">
        <v>0</v>
      </c>
      <c r="M29" s="60">
        <v>0</v>
      </c>
      <c r="N29" s="60">
        <v>2000</v>
      </c>
      <c r="O29" s="60">
        <v>1275</v>
      </c>
    </row>
    <row r="30" spans="1:15" ht="21" x14ac:dyDescent="0.5">
      <c r="A30" s="44">
        <v>28</v>
      </c>
      <c r="B30" s="44" t="s">
        <v>585</v>
      </c>
      <c r="C30" s="55" t="s">
        <v>337</v>
      </c>
      <c r="D30" s="47" t="str">
        <f>INDEX(Leikmannaskrá!$A$2:$D$1171,MATCH(C30,Leikmannaskrá!$A$2:$A$1171,0),2)</f>
        <v>280604-2240</v>
      </c>
      <c r="E30" s="47" t="str">
        <f>INDEX(Leikmannaskrá!$A$2:$D$1171,MATCH(C30,Leikmannaskrá!$A$2:$A$1171,0),3)</f>
        <v>BH</v>
      </c>
      <c r="F30" s="47">
        <f>SUM(LARGE(H30:O30,{1;2;3;4;5}))</f>
        <v>7150</v>
      </c>
      <c r="G30" s="47">
        <f t="shared" si="0"/>
        <v>7150</v>
      </c>
      <c r="H30" s="60">
        <v>0</v>
      </c>
      <c r="I30" s="60">
        <v>0</v>
      </c>
      <c r="J30" s="60">
        <v>0</v>
      </c>
      <c r="K30" s="60">
        <v>4000</v>
      </c>
      <c r="L30" s="60">
        <v>1200</v>
      </c>
      <c r="M30" s="60">
        <v>0</v>
      </c>
      <c r="N30" s="60">
        <v>250</v>
      </c>
      <c r="O30" s="60">
        <v>1700</v>
      </c>
    </row>
    <row r="31" spans="1:15" ht="21" x14ac:dyDescent="0.5">
      <c r="A31" s="44">
        <v>29</v>
      </c>
      <c r="B31" s="44" t="s">
        <v>585</v>
      </c>
      <c r="C31" s="55" t="s">
        <v>285</v>
      </c>
      <c r="D31" s="47" t="str">
        <f>INDEX(Leikmannaskrá!$A$2:$D$1171,MATCH(C31,Leikmannaskrá!$A$2:$A$1171,0),2)</f>
        <v>281192-2489</v>
      </c>
      <c r="E31" s="47" t="str">
        <f>INDEX(Leikmannaskrá!$A$2:$D$1171,MATCH(C31,Leikmannaskrá!$A$2:$A$1171,0),3)</f>
        <v>BH</v>
      </c>
      <c r="F31" s="47">
        <f>SUM(LARGE(H31:O31,{1;2;3;4;5}))</f>
        <v>7075</v>
      </c>
      <c r="G31" s="47">
        <f t="shared" si="0"/>
        <v>7325</v>
      </c>
      <c r="H31" s="60">
        <v>0</v>
      </c>
      <c r="I31" s="60">
        <v>1275</v>
      </c>
      <c r="J31" s="60">
        <v>3000</v>
      </c>
      <c r="K31" s="60">
        <v>250</v>
      </c>
      <c r="L31" s="60">
        <v>1700</v>
      </c>
      <c r="M31" s="60">
        <v>250</v>
      </c>
      <c r="N31" s="60">
        <v>0</v>
      </c>
      <c r="O31" s="60">
        <v>850</v>
      </c>
    </row>
    <row r="32" spans="1:15" ht="21" x14ac:dyDescent="0.5">
      <c r="A32" s="44">
        <v>30</v>
      </c>
      <c r="B32" s="44" t="s">
        <v>585</v>
      </c>
      <c r="C32" s="55" t="s">
        <v>776</v>
      </c>
      <c r="D32" s="47" t="str">
        <f>INDEX(Leikmannaskrá!$A$2:$D$1171,MATCH(C32,Leikmannaskrá!$A$2:$A$1171,0),2)</f>
        <v>040700-3580</v>
      </c>
      <c r="E32" s="47" t="str">
        <f>INDEX(Leikmannaskrá!$A$2:$D$1171,MATCH(C32,Leikmannaskrá!$A$2:$A$1171,0),3)</f>
        <v>BH</v>
      </c>
      <c r="F32" s="47">
        <f>SUM(LARGE(H32:O32,{1;2;3;4;5}))</f>
        <v>7000</v>
      </c>
      <c r="G32" s="47">
        <f t="shared" si="0"/>
        <v>7000</v>
      </c>
      <c r="H32" s="60">
        <v>0</v>
      </c>
      <c r="I32" s="60">
        <v>0</v>
      </c>
      <c r="J32" s="60">
        <v>0</v>
      </c>
      <c r="K32" s="60">
        <v>3000</v>
      </c>
      <c r="L32" s="60">
        <v>0</v>
      </c>
      <c r="M32" s="60">
        <v>4000</v>
      </c>
      <c r="N32" s="60">
        <v>0</v>
      </c>
      <c r="O32" s="60">
        <v>0</v>
      </c>
    </row>
    <row r="33" spans="1:21" ht="21" x14ac:dyDescent="0.5">
      <c r="A33" s="44">
        <v>31</v>
      </c>
      <c r="B33" s="44" t="s">
        <v>585</v>
      </c>
      <c r="C33" s="48" t="s">
        <v>130</v>
      </c>
      <c r="D33" s="47" t="str">
        <f>INDEX(Leikmannaskrá!$A$2:$D$1171,MATCH(C33,Leikmannaskrá!$A$2:$A$1171,0),2)</f>
        <v>150300-3470</v>
      </c>
      <c r="E33" s="47" t="str">
        <f>INDEX(Leikmannaskrá!$A$2:$D$1171,MATCH(C33,Leikmannaskrá!$A$2:$A$1171,0),3)</f>
        <v>TBR</v>
      </c>
      <c r="F33" s="47">
        <f>SUM(LARGE(H33:O33,{1;2;3;4;5}))</f>
        <v>6850</v>
      </c>
      <c r="G33" s="47">
        <f t="shared" si="0"/>
        <v>6850</v>
      </c>
      <c r="H33" s="60">
        <v>1200</v>
      </c>
      <c r="I33" s="60">
        <v>3000</v>
      </c>
      <c r="J33" s="60">
        <v>1200</v>
      </c>
      <c r="K33" s="60">
        <v>250</v>
      </c>
      <c r="L33" s="60">
        <v>0</v>
      </c>
      <c r="M33" s="60">
        <v>0</v>
      </c>
      <c r="N33" s="60">
        <v>0</v>
      </c>
      <c r="O33" s="60">
        <v>1200</v>
      </c>
    </row>
    <row r="34" spans="1:21" ht="21.5" thickBot="1" x14ac:dyDescent="0.55000000000000004">
      <c r="A34" s="50">
        <v>32</v>
      </c>
      <c r="B34" s="50" t="s">
        <v>585</v>
      </c>
      <c r="C34" s="56" t="s">
        <v>266</v>
      </c>
      <c r="D34" s="50" t="str">
        <f>INDEX(Leikmannaskrá!$A$2:$D$1171,MATCH(C34,Leikmannaskrá!$A$2:$A$1171,0),2)</f>
        <v>160570-5399</v>
      </c>
      <c r="E34" s="50" t="str">
        <f>INDEX(Leikmannaskrá!$A$2:$D$1171,MATCH(C34,Leikmannaskrá!$A$2:$A$1171,0),3)</f>
        <v>UMFA</v>
      </c>
      <c r="F34" s="50">
        <f>SUM(LARGE(H34:O34,{1;2;3;4;5}))</f>
        <v>5875</v>
      </c>
      <c r="G34" s="50">
        <f t="shared" si="0"/>
        <v>6250</v>
      </c>
      <c r="H34" s="62">
        <v>850</v>
      </c>
      <c r="I34" s="62">
        <v>1700</v>
      </c>
      <c r="J34" s="62">
        <v>250</v>
      </c>
      <c r="K34" s="62">
        <v>0</v>
      </c>
      <c r="L34" s="62">
        <v>1275</v>
      </c>
      <c r="M34" s="62">
        <v>1200</v>
      </c>
      <c r="N34" s="62">
        <v>850</v>
      </c>
      <c r="O34" s="62">
        <v>125</v>
      </c>
    </row>
    <row r="35" spans="1:21" ht="21" x14ac:dyDescent="0.5">
      <c r="A35" s="44">
        <v>33</v>
      </c>
      <c r="B35" s="44" t="s">
        <v>586</v>
      </c>
      <c r="C35" s="55" t="s">
        <v>88</v>
      </c>
      <c r="D35" s="47" t="str">
        <f>INDEX(Leikmannaskrá!$A$2:$D$1171,MATCH(C35,Leikmannaskrá!$A$2:$A$1171,0),2)</f>
        <v>161194-2049</v>
      </c>
      <c r="E35" s="47" t="str">
        <f>INDEX(Leikmannaskrá!$A$2:$D$1171,MATCH(C35,Leikmannaskrá!$A$2:$A$1171,0),3)</f>
        <v>UMFA</v>
      </c>
      <c r="F35" s="47">
        <f>SUM(LARGE(H35:O35,{1;2;3;4;5}))</f>
        <v>5875</v>
      </c>
      <c r="G35" s="47">
        <f t="shared" ref="G35:G66" si="1">SUM(H35:O35)</f>
        <v>6125</v>
      </c>
      <c r="H35" s="60">
        <v>850</v>
      </c>
      <c r="I35" s="60">
        <v>1700</v>
      </c>
      <c r="J35" s="60">
        <v>250</v>
      </c>
      <c r="K35" s="60">
        <v>0</v>
      </c>
      <c r="L35" s="60">
        <v>1275</v>
      </c>
      <c r="M35" s="60">
        <v>1200</v>
      </c>
      <c r="N35" s="60">
        <v>850</v>
      </c>
      <c r="O35" s="60">
        <v>0</v>
      </c>
    </row>
    <row r="36" spans="1:21" ht="21" x14ac:dyDescent="0.5">
      <c r="A36" s="44">
        <v>34</v>
      </c>
      <c r="B36" s="44" t="s">
        <v>586</v>
      </c>
      <c r="C36" s="45" t="s">
        <v>202</v>
      </c>
      <c r="D36" s="44" t="str">
        <f>INDEX(Leikmannaskrá!$A$2:$D$1171,MATCH(C36,Leikmannaskrá!$A$2:$A$1171,0),2)</f>
        <v>030399-3589</v>
      </c>
      <c r="E36" s="44" t="str">
        <f>INDEX(Leikmannaskrá!$A$2:$D$1171,MATCH(C36,Leikmannaskrá!$A$2:$A$1171,0),3)</f>
        <v>TBR</v>
      </c>
      <c r="F36" s="44">
        <f>SUM(LARGE(H36:O36,{1;2;3;4;5}))</f>
        <v>5700</v>
      </c>
      <c r="G36" s="44">
        <f t="shared" si="1"/>
        <v>5700</v>
      </c>
      <c r="H36" s="63">
        <v>4000</v>
      </c>
      <c r="I36" s="63">
        <v>500</v>
      </c>
      <c r="J36" s="63">
        <v>0</v>
      </c>
      <c r="K36" s="63">
        <v>0</v>
      </c>
      <c r="L36" s="63">
        <v>0</v>
      </c>
      <c r="M36" s="63">
        <v>0</v>
      </c>
      <c r="N36" s="63">
        <v>0</v>
      </c>
      <c r="O36" s="63">
        <v>1200</v>
      </c>
    </row>
    <row r="37" spans="1:21" ht="21" x14ac:dyDescent="0.5">
      <c r="A37" s="44">
        <v>35</v>
      </c>
      <c r="B37" s="44" t="s">
        <v>586</v>
      </c>
      <c r="C37" s="66" t="s">
        <v>166</v>
      </c>
      <c r="D37" s="47" t="str">
        <f>INDEX(Leikmannaskrá!$A$2:$D$1171,MATCH(C37,Leikmannaskrá!$A$2:$A$1171,0),2)</f>
        <v>020301-3330</v>
      </c>
      <c r="E37" s="47" t="str">
        <f>INDEX(Leikmannaskrá!$A$2:$D$1171,MATCH(C37,Leikmannaskrá!$A$2:$A$1171,0),3)</f>
        <v>TBR</v>
      </c>
      <c r="F37" s="47">
        <f>SUM(LARGE(H37:O37,{1;2;3;4;5}))</f>
        <v>5700</v>
      </c>
      <c r="G37" s="47">
        <f t="shared" si="1"/>
        <v>5700</v>
      </c>
      <c r="H37" s="60">
        <v>4000</v>
      </c>
      <c r="I37" s="60">
        <v>500</v>
      </c>
      <c r="J37" s="60">
        <v>0</v>
      </c>
      <c r="K37" s="60">
        <v>0</v>
      </c>
      <c r="L37" s="60">
        <v>0</v>
      </c>
      <c r="M37" s="60">
        <v>0</v>
      </c>
      <c r="N37" s="60">
        <v>0</v>
      </c>
      <c r="O37" s="60">
        <v>1200</v>
      </c>
    </row>
    <row r="38" spans="1:21" ht="21" x14ac:dyDescent="0.5">
      <c r="A38" s="44">
        <v>36</v>
      </c>
      <c r="B38" s="44" t="s">
        <v>586</v>
      </c>
      <c r="C38" s="55" t="s">
        <v>278</v>
      </c>
      <c r="D38" s="47" t="str">
        <f>INDEX(Leikmannaskrá!$A$2:$D$1171,MATCH(C38,Leikmannaskrá!$A$2:$A$1171,0),2)</f>
        <v>150378-3119</v>
      </c>
      <c r="E38" s="47" t="str">
        <f>INDEX(Leikmannaskrá!$A$2:$D$1171,MATCH(C38,Leikmannaskrá!$A$2:$A$1171,0),3)</f>
        <v>TBR</v>
      </c>
      <c r="F38" s="47">
        <f>SUM(LARGE(H38:O38,{1;2;3;4;5}))</f>
        <v>5530</v>
      </c>
      <c r="G38" s="47">
        <f t="shared" si="1"/>
        <v>5530</v>
      </c>
      <c r="H38" s="60">
        <v>0</v>
      </c>
      <c r="I38" s="60">
        <v>0</v>
      </c>
      <c r="J38" s="60">
        <v>2000</v>
      </c>
      <c r="K38" s="60">
        <v>510</v>
      </c>
      <c r="L38" s="60">
        <v>510</v>
      </c>
      <c r="M38" s="60">
        <v>0</v>
      </c>
      <c r="N38" s="60">
        <v>2000</v>
      </c>
      <c r="O38" s="60">
        <v>510</v>
      </c>
    </row>
    <row r="39" spans="1:21" ht="21" x14ac:dyDescent="0.5">
      <c r="A39" s="44">
        <v>37</v>
      </c>
      <c r="B39" s="44" t="s">
        <v>586</v>
      </c>
      <c r="C39" s="48" t="s">
        <v>234</v>
      </c>
      <c r="D39" s="47" t="str">
        <f>INDEX(Leikmannaskrá!$A$2:$D$1171,MATCH(C39,Leikmannaskrá!$A$2:$A$1171,0),2)</f>
        <v>300904-2460</v>
      </c>
      <c r="E39" s="47" t="str">
        <f>INDEX(Leikmannaskrá!$A$2:$D$1171,MATCH(C39,Leikmannaskrá!$A$2:$A$1171,0),3)</f>
        <v>BH</v>
      </c>
      <c r="F39" s="47">
        <f>SUM(LARGE(H39:O39,{1;2;3;4;5}))</f>
        <v>5100</v>
      </c>
      <c r="G39" s="47">
        <f t="shared" si="1"/>
        <v>5100</v>
      </c>
      <c r="H39" s="60">
        <v>0</v>
      </c>
      <c r="I39" s="60">
        <v>0</v>
      </c>
      <c r="J39" s="60">
        <v>0</v>
      </c>
      <c r="K39" s="60">
        <v>0</v>
      </c>
      <c r="L39" s="60">
        <v>0</v>
      </c>
      <c r="M39" s="60">
        <v>0</v>
      </c>
      <c r="N39" s="60">
        <v>500</v>
      </c>
      <c r="O39" s="60">
        <v>4600</v>
      </c>
    </row>
    <row r="40" spans="1:21" ht="21" x14ac:dyDescent="0.5">
      <c r="A40" s="44">
        <v>38</v>
      </c>
      <c r="B40" s="44" t="s">
        <v>586</v>
      </c>
      <c r="C40" s="55" t="s">
        <v>547</v>
      </c>
      <c r="D40" s="47" t="str">
        <f>INDEX(Leikmannaskrá!$A$2:$D$1171,MATCH(C40,Leikmannaskrá!$A$2:$A$1171,0),2)</f>
        <v>041204-2060</v>
      </c>
      <c r="E40" s="47" t="str">
        <f>INDEX(Leikmannaskrá!$A$2:$D$1171,MATCH(C40,Leikmannaskrá!$A$2:$A$1171,0),3)</f>
        <v>TBR</v>
      </c>
      <c r="F40" s="47">
        <f>SUM(LARGE(H40:O40,{1;2;3;4;5}))</f>
        <v>4810</v>
      </c>
      <c r="G40" s="47">
        <f t="shared" si="1"/>
        <v>5060</v>
      </c>
      <c r="H40" s="60">
        <v>0</v>
      </c>
      <c r="I40" s="60">
        <v>250</v>
      </c>
      <c r="J40" s="60">
        <v>1200</v>
      </c>
      <c r="K40" s="60">
        <v>250</v>
      </c>
      <c r="L40" s="60">
        <v>0</v>
      </c>
      <c r="M40" s="60">
        <v>2000</v>
      </c>
      <c r="N40" s="60">
        <v>510</v>
      </c>
      <c r="O40" s="60">
        <v>850</v>
      </c>
    </row>
    <row r="41" spans="1:21" ht="21" x14ac:dyDescent="0.5">
      <c r="A41" s="44">
        <v>39</v>
      </c>
      <c r="B41" s="44" t="s">
        <v>586</v>
      </c>
      <c r="C41" s="55" t="s">
        <v>626</v>
      </c>
      <c r="D41" s="47" t="str">
        <f>INDEX(Leikmannaskrá!$A$2:$D$1171,MATCH(C41,Leikmannaskrá!$A$2:$A$1171,0),2)</f>
        <v>300388-2139</v>
      </c>
      <c r="E41" s="47" t="str">
        <f>INDEX(Leikmannaskrá!$A$2:$D$1171,MATCH(C41,Leikmannaskrá!$A$2:$A$1171,0),3)</f>
        <v>UMFA</v>
      </c>
      <c r="F41" s="47">
        <f>SUM(LARGE(H41:O41,{1;2;3;4;5}))</f>
        <v>4775</v>
      </c>
      <c r="G41" s="47">
        <f t="shared" si="1"/>
        <v>4775</v>
      </c>
      <c r="H41" s="60">
        <v>250</v>
      </c>
      <c r="I41" s="60">
        <v>0</v>
      </c>
      <c r="J41" s="60">
        <v>0</v>
      </c>
      <c r="K41" s="60">
        <v>0</v>
      </c>
      <c r="L41" s="60">
        <v>0</v>
      </c>
      <c r="M41" s="60">
        <v>3000</v>
      </c>
      <c r="N41" s="60">
        <v>1275</v>
      </c>
      <c r="O41" s="60">
        <v>250</v>
      </c>
    </row>
    <row r="42" spans="1:21" ht="21" x14ac:dyDescent="0.5">
      <c r="A42" s="44">
        <v>40</v>
      </c>
      <c r="B42" s="44" t="s">
        <v>586</v>
      </c>
      <c r="C42" s="55" t="s">
        <v>648</v>
      </c>
      <c r="D42" s="47" t="str">
        <f>INDEX(Leikmannaskrá!$A$2:$D$1171,MATCH(C42,Leikmannaskrá!$A$2:$A$1171,0),2)</f>
        <v>181108-2070</v>
      </c>
      <c r="E42" s="47" t="str">
        <f>INDEX(Leikmannaskrá!$A$2:$D$1171,MATCH(C42,Leikmannaskrá!$A$2:$A$1171,0),3)</f>
        <v>TBR</v>
      </c>
      <c r="F42" s="47">
        <f>SUM(LARGE(H42:O42,{1;2;3;4;5}))</f>
        <v>4770</v>
      </c>
      <c r="G42" s="47">
        <f t="shared" si="1"/>
        <v>5530</v>
      </c>
      <c r="H42" s="60">
        <v>1200</v>
      </c>
      <c r="I42" s="60">
        <v>510</v>
      </c>
      <c r="J42" s="60">
        <v>1275</v>
      </c>
      <c r="K42" s="60">
        <v>510</v>
      </c>
      <c r="L42" s="60">
        <v>510</v>
      </c>
      <c r="M42" s="60">
        <v>125</v>
      </c>
      <c r="N42" s="60">
        <v>125</v>
      </c>
      <c r="O42" s="60">
        <v>1275</v>
      </c>
    </row>
    <row r="43" spans="1:21" ht="21" x14ac:dyDescent="0.5">
      <c r="A43" s="44">
        <v>41</v>
      </c>
      <c r="B43" s="44" t="s">
        <v>586</v>
      </c>
      <c r="C43" s="55" t="s">
        <v>632</v>
      </c>
      <c r="D43" s="47" t="str">
        <f>INDEX(Leikmannaskrá!$A$2:$D$1171,MATCH(C43,Leikmannaskrá!$A$2:$A$1171,0),2)</f>
        <v>110191-3759</v>
      </c>
      <c r="E43" s="47" t="str">
        <f>INDEX(Leikmannaskrá!$A$2:$D$1171,MATCH(C43,Leikmannaskrá!$A$2:$A$1171,0),3)</f>
        <v>TBR</v>
      </c>
      <c r="F43" s="47">
        <f>SUM(LARGE(H43:O43,{1;2;3;4;5}))</f>
        <v>4600</v>
      </c>
      <c r="G43" s="47">
        <f t="shared" si="1"/>
        <v>4600</v>
      </c>
      <c r="H43" s="60">
        <v>0</v>
      </c>
      <c r="I43" s="60">
        <v>0</v>
      </c>
      <c r="J43" s="60">
        <v>0</v>
      </c>
      <c r="K43" s="60">
        <v>0</v>
      </c>
      <c r="L43" s="60">
        <v>0</v>
      </c>
      <c r="M43" s="60">
        <v>0</v>
      </c>
      <c r="N43" s="60">
        <v>0</v>
      </c>
      <c r="O43" s="60">
        <v>4600</v>
      </c>
      <c r="Q43" s="35"/>
    </row>
    <row r="44" spans="1:21" ht="21" x14ac:dyDescent="0.5">
      <c r="A44" s="44">
        <v>42</v>
      </c>
      <c r="B44" s="44" t="s">
        <v>586</v>
      </c>
      <c r="C44" s="55" t="s">
        <v>698</v>
      </c>
      <c r="D44" s="47" t="str">
        <f>INDEX(Leikmannaskrá!$A$2:$D$1171,MATCH(C44,Leikmannaskrá!$A$2:$A$1171,0),2)</f>
        <v>010795-3039</v>
      </c>
      <c r="E44" s="47" t="str">
        <f>INDEX(Leikmannaskrá!$A$2:$D$1171,MATCH(C44,Leikmannaskrá!$A$2:$A$1171,0),3)</f>
        <v>TBR</v>
      </c>
      <c r="F44" s="47">
        <f>SUM(LARGE(H44:O44,{1;2;3;4;5}))</f>
        <v>4600</v>
      </c>
      <c r="G44" s="47">
        <f t="shared" si="1"/>
        <v>4600</v>
      </c>
      <c r="H44" s="60">
        <v>0</v>
      </c>
      <c r="I44" s="60">
        <v>0</v>
      </c>
      <c r="J44" s="60">
        <v>0</v>
      </c>
      <c r="K44" s="60">
        <v>0</v>
      </c>
      <c r="L44" s="60">
        <v>0</v>
      </c>
      <c r="M44" s="60">
        <v>0</v>
      </c>
      <c r="N44" s="60">
        <v>0</v>
      </c>
      <c r="O44" s="60">
        <v>4600</v>
      </c>
      <c r="Q44" s="35"/>
      <c r="S44" s="35"/>
      <c r="T44" s="54"/>
      <c r="U44" s="54"/>
    </row>
    <row r="45" spans="1:21" ht="21" x14ac:dyDescent="0.5">
      <c r="A45" s="44">
        <v>43</v>
      </c>
      <c r="B45" s="44" t="s">
        <v>586</v>
      </c>
      <c r="C45" s="55" t="s">
        <v>784</v>
      </c>
      <c r="D45" s="47" t="str">
        <f>INDEX(Leikmannaskrá!$A$2:$D$1171,MATCH(C45,Leikmannaskrá!$A$2:$A$1171,0),2)</f>
        <v>080183-5509</v>
      </c>
      <c r="E45" s="47" t="str">
        <f>INDEX(Leikmannaskrá!$A$2:$D$1171,MATCH(C45,Leikmannaskrá!$A$2:$A$1171,0),3)</f>
        <v>BH</v>
      </c>
      <c r="F45" s="47">
        <f>SUM(LARGE(H45:O45,{1;2;3;4;5}))</f>
        <v>4600</v>
      </c>
      <c r="G45" s="47">
        <f t="shared" si="1"/>
        <v>4600</v>
      </c>
      <c r="H45" s="60">
        <v>0</v>
      </c>
      <c r="I45" s="60">
        <v>0</v>
      </c>
      <c r="J45" s="60">
        <v>0</v>
      </c>
      <c r="K45" s="60">
        <v>4600</v>
      </c>
      <c r="L45" s="60">
        <v>0</v>
      </c>
      <c r="M45" s="60">
        <v>0</v>
      </c>
      <c r="N45" s="60">
        <v>0</v>
      </c>
      <c r="O45" s="60">
        <v>0</v>
      </c>
      <c r="Q45" s="35"/>
    </row>
    <row r="46" spans="1:21" ht="21" x14ac:dyDescent="0.5">
      <c r="A46" s="44">
        <v>44</v>
      </c>
      <c r="B46" s="44" t="s">
        <v>586</v>
      </c>
      <c r="C46" s="55" t="s">
        <v>371</v>
      </c>
      <c r="D46" s="47" t="str">
        <f>INDEX(Leikmannaskrá!$A$2:$D$1171,MATCH(C46,Leikmannaskrá!$A$2:$A$1171,0),2)</f>
        <v>290800-2260</v>
      </c>
      <c r="E46" s="47" t="str">
        <f>INDEX(Leikmannaskrá!$A$2:$D$1171,MATCH(C46,Leikmannaskrá!$A$2:$A$1171,0),3)</f>
        <v>BH</v>
      </c>
      <c r="F46" s="47">
        <f>SUM(LARGE(H46:O46,{1;2;3;4;5}))</f>
        <v>4325</v>
      </c>
      <c r="G46" s="47">
        <f t="shared" si="1"/>
        <v>4325</v>
      </c>
      <c r="H46" s="60">
        <v>0</v>
      </c>
      <c r="I46" s="60">
        <v>1275</v>
      </c>
      <c r="J46" s="60">
        <v>0</v>
      </c>
      <c r="K46" s="60">
        <v>250</v>
      </c>
      <c r="L46" s="60">
        <v>1700</v>
      </c>
      <c r="M46" s="60">
        <v>250</v>
      </c>
      <c r="N46" s="60">
        <v>0</v>
      </c>
      <c r="O46" s="60">
        <v>850</v>
      </c>
    </row>
    <row r="47" spans="1:21" ht="21" x14ac:dyDescent="0.5">
      <c r="A47" s="44">
        <v>45</v>
      </c>
      <c r="B47" s="44" t="s">
        <v>586</v>
      </c>
      <c r="C47" s="55" t="s">
        <v>664</v>
      </c>
      <c r="D47" s="47" t="str">
        <f>INDEX(Leikmannaskrá!$A$2:$D$1171,MATCH(C47,Leikmannaskrá!$A$2:$A$1171,0),2)</f>
        <v>031210-2400</v>
      </c>
      <c r="E47" s="47" t="str">
        <f>INDEX(Leikmannaskrá!$A$2:$D$1171,MATCH(C47,Leikmannaskrá!$A$2:$A$1171,0),3)</f>
        <v>TBR</v>
      </c>
      <c r="F47" s="47">
        <f>SUM(LARGE(H47:O47,{1;2;3;4;5}))</f>
        <v>4285</v>
      </c>
      <c r="G47" s="47">
        <f t="shared" si="1"/>
        <v>4535</v>
      </c>
      <c r="H47" s="60">
        <v>510</v>
      </c>
      <c r="I47" s="60">
        <v>0</v>
      </c>
      <c r="J47" s="60">
        <v>1700</v>
      </c>
      <c r="K47" s="60">
        <v>125</v>
      </c>
      <c r="L47" s="60">
        <v>250</v>
      </c>
      <c r="M47" s="60">
        <v>1700</v>
      </c>
      <c r="N47" s="60">
        <v>125</v>
      </c>
      <c r="O47" s="60">
        <v>125</v>
      </c>
    </row>
    <row r="48" spans="1:21" ht="21" x14ac:dyDescent="0.5">
      <c r="A48" s="44">
        <v>46</v>
      </c>
      <c r="B48" s="44" t="s">
        <v>586</v>
      </c>
      <c r="C48" s="55" t="s">
        <v>97</v>
      </c>
      <c r="D48" s="47" t="str">
        <f>INDEX(Leikmannaskrá!$A$2:$D$1171,MATCH(C48,Leikmannaskrá!$A$2:$A$1171,0),2)</f>
        <v>220896-2429</v>
      </c>
      <c r="E48" s="47" t="str">
        <f>INDEX(Leikmannaskrá!$A$2:$D$1171,MATCH(C48,Leikmannaskrá!$A$2:$A$1171,0),3)</f>
        <v>BH</v>
      </c>
      <c r="F48" s="47">
        <f>SUM(LARGE(H48:O48,{1;2;3;4;5}))</f>
        <v>4250</v>
      </c>
      <c r="G48" s="47">
        <f t="shared" si="1"/>
        <v>4250</v>
      </c>
      <c r="H48" s="60">
        <v>250</v>
      </c>
      <c r="I48" s="60">
        <v>0</v>
      </c>
      <c r="J48" s="60">
        <v>2000</v>
      </c>
      <c r="K48" s="60">
        <v>0</v>
      </c>
      <c r="L48" s="60">
        <v>0</v>
      </c>
      <c r="M48" s="60">
        <v>0</v>
      </c>
      <c r="N48" s="60">
        <v>0</v>
      </c>
      <c r="O48" s="60">
        <v>2000</v>
      </c>
    </row>
    <row r="49" spans="1:21" ht="21" x14ac:dyDescent="0.5">
      <c r="A49" s="44">
        <v>47</v>
      </c>
      <c r="B49" s="44" t="s">
        <v>586</v>
      </c>
      <c r="C49" s="55" t="s">
        <v>665</v>
      </c>
      <c r="D49" s="47" t="str">
        <f>INDEX(Leikmannaskrá!$A$2:$D$1171,MATCH(C49,Leikmannaskrá!$A$2:$A$1171,0),2)</f>
        <v>060110-2710</v>
      </c>
      <c r="E49" s="47" t="str">
        <f>INDEX(Leikmannaskrá!$A$2:$D$1171,MATCH(C49,Leikmannaskrá!$A$2:$A$1171,0),3)</f>
        <v>TBR</v>
      </c>
      <c r="F49" s="47">
        <f>SUM(LARGE(H49:O49,{1;2;3;4;5}))</f>
        <v>4160</v>
      </c>
      <c r="G49" s="47">
        <f t="shared" si="1"/>
        <v>4160</v>
      </c>
      <c r="H49" s="60">
        <v>510</v>
      </c>
      <c r="I49" s="60">
        <v>0</v>
      </c>
      <c r="J49" s="60">
        <v>1700</v>
      </c>
      <c r="K49" s="60">
        <v>125</v>
      </c>
      <c r="L49" s="60">
        <v>0</v>
      </c>
      <c r="M49" s="60">
        <v>1700</v>
      </c>
      <c r="N49" s="60">
        <v>125</v>
      </c>
      <c r="O49" s="60">
        <v>0</v>
      </c>
    </row>
    <row r="50" spans="1:21" ht="21" x14ac:dyDescent="0.5">
      <c r="A50" s="44">
        <v>48</v>
      </c>
      <c r="B50" s="44" t="s">
        <v>586</v>
      </c>
      <c r="C50" s="66" t="s">
        <v>367</v>
      </c>
      <c r="D50" s="47" t="str">
        <f>INDEX(Leikmannaskrá!$A$2:$D$1171,MATCH(C50,Leikmannaskrá!$A$2:$A$1171,0),2)</f>
        <v>160874-5979</v>
      </c>
      <c r="E50" s="47" t="str">
        <f>INDEX(Leikmannaskrá!$A$2:$D$1171,MATCH(C50,Leikmannaskrá!$A$2:$A$1171,0),3)</f>
        <v>BH</v>
      </c>
      <c r="F50" s="47">
        <f>SUM(LARGE(H50:O50,{1;2;3;4;5}))</f>
        <v>4000</v>
      </c>
      <c r="G50" s="47">
        <f t="shared" si="1"/>
        <v>4000</v>
      </c>
      <c r="H50" s="60">
        <v>0</v>
      </c>
      <c r="I50" s="60">
        <v>0</v>
      </c>
      <c r="J50" s="60">
        <v>0</v>
      </c>
      <c r="K50" s="60">
        <v>0</v>
      </c>
      <c r="L50" s="60">
        <v>0</v>
      </c>
      <c r="M50" s="60">
        <v>0</v>
      </c>
      <c r="N50" s="60">
        <v>0</v>
      </c>
      <c r="O50" s="60">
        <v>4000</v>
      </c>
    </row>
    <row r="51" spans="1:21" ht="21" x14ac:dyDescent="0.5">
      <c r="A51" s="44">
        <v>49</v>
      </c>
      <c r="B51" s="44" t="s">
        <v>586</v>
      </c>
      <c r="C51" s="55" t="s">
        <v>180</v>
      </c>
      <c r="D51" s="47" t="str">
        <f>INDEX(Leikmannaskrá!$A$2:$D$1171,MATCH(C51,Leikmannaskrá!$A$2:$A$1171,0),2)</f>
        <v>160784-2539</v>
      </c>
      <c r="E51" s="47" t="str">
        <f>INDEX(Leikmannaskrá!$A$2:$D$1171,MATCH(C51,Leikmannaskrá!$A$2:$A$1171,0),3)</f>
        <v>TBR</v>
      </c>
      <c r="F51" s="47">
        <f>SUM(LARGE(H51:O51,{1;2;3;4;5}))</f>
        <v>4000</v>
      </c>
      <c r="G51" s="47">
        <f t="shared" si="1"/>
        <v>4000</v>
      </c>
      <c r="H51" s="60">
        <v>0</v>
      </c>
      <c r="I51" s="60">
        <v>2000</v>
      </c>
      <c r="J51" s="60">
        <v>0</v>
      </c>
      <c r="K51" s="60">
        <v>0</v>
      </c>
      <c r="L51" s="60">
        <v>2000</v>
      </c>
      <c r="M51" s="60">
        <v>0</v>
      </c>
      <c r="N51" s="60">
        <v>0</v>
      </c>
      <c r="O51" s="60">
        <v>0</v>
      </c>
    </row>
    <row r="52" spans="1:21" ht="21" x14ac:dyDescent="0.5">
      <c r="A52" s="44">
        <v>50</v>
      </c>
      <c r="B52" s="44" t="s">
        <v>586</v>
      </c>
      <c r="C52" s="48" t="s">
        <v>519</v>
      </c>
      <c r="D52" s="47" t="str">
        <f>INDEX(Leikmannaskrá!$A$2:$D$1171,MATCH(C52,Leikmannaskrá!$A$2:$A$1171,0),2)</f>
        <v>150178-4959</v>
      </c>
      <c r="E52" s="47" t="str">
        <f>INDEX(Leikmannaskrá!$A$2:$D$1171,MATCH(C52,Leikmannaskrá!$A$2:$A$1171,0),3)</f>
        <v>TBR</v>
      </c>
      <c r="F52" s="47">
        <f>SUM(LARGE(H52:O52,{1;2;3;4;5}))</f>
        <v>3450</v>
      </c>
      <c r="G52" s="47">
        <f t="shared" si="1"/>
        <v>3450</v>
      </c>
      <c r="H52" s="60">
        <v>0</v>
      </c>
      <c r="I52" s="60">
        <v>250</v>
      </c>
      <c r="J52" s="60">
        <v>1200</v>
      </c>
      <c r="K52" s="60">
        <v>0</v>
      </c>
      <c r="L52" s="60">
        <v>0</v>
      </c>
      <c r="M52" s="60">
        <v>0</v>
      </c>
      <c r="N52" s="60">
        <v>0</v>
      </c>
      <c r="O52" s="60">
        <v>2000</v>
      </c>
    </row>
    <row r="53" spans="1:21" ht="21" x14ac:dyDescent="0.5">
      <c r="A53" s="44">
        <v>51</v>
      </c>
      <c r="B53" s="44" t="s">
        <v>586</v>
      </c>
      <c r="C53" s="55" t="s">
        <v>228</v>
      </c>
      <c r="D53" s="47" t="str">
        <f>INDEX(Leikmannaskrá!$A$2:$D$1171,MATCH(C53,Leikmannaskrá!$A$2:$A$1171,0),2)</f>
        <v>260303-2870</v>
      </c>
      <c r="E53" s="47" t="str">
        <f>INDEX(Leikmannaskrá!$A$2:$D$1171,MATCH(C53,Leikmannaskrá!$A$2:$A$1171,0),3)</f>
        <v>BH</v>
      </c>
      <c r="F53" s="47">
        <f>SUM(LARGE(H53:O53,{1;2;3;4;5}))</f>
        <v>3400</v>
      </c>
      <c r="G53" s="47">
        <f t="shared" si="1"/>
        <v>3400</v>
      </c>
      <c r="H53" s="60">
        <v>0</v>
      </c>
      <c r="I53" s="60">
        <v>1200</v>
      </c>
      <c r="J53" s="60">
        <v>0</v>
      </c>
      <c r="K53" s="60">
        <v>1700</v>
      </c>
      <c r="L53" s="60">
        <v>0</v>
      </c>
      <c r="M53" s="60">
        <v>0</v>
      </c>
      <c r="N53" s="60">
        <v>250</v>
      </c>
      <c r="O53" s="60">
        <v>250</v>
      </c>
    </row>
    <row r="54" spans="1:21" ht="21" x14ac:dyDescent="0.5">
      <c r="A54" s="44">
        <v>52</v>
      </c>
      <c r="B54" s="44" t="s">
        <v>586</v>
      </c>
      <c r="C54" s="55" t="s">
        <v>551</v>
      </c>
      <c r="D54" s="47" t="str">
        <f>INDEX(Leikmannaskrá!$A$2:$D$1171,MATCH(C54,Leikmannaskrá!$A$2:$A$1171,0),2)</f>
        <v>251103-2080</v>
      </c>
      <c r="E54" s="47" t="str">
        <f>INDEX(Leikmannaskrá!$A$2:$D$1171,MATCH(C54,Leikmannaskrá!$A$2:$A$1171,0),3)</f>
        <v>BH</v>
      </c>
      <c r="F54" s="47">
        <f>SUM(LARGE(H54:O54,{1;2;3;4;5}))</f>
        <v>3400</v>
      </c>
      <c r="G54" s="47">
        <f t="shared" si="1"/>
        <v>3400</v>
      </c>
      <c r="H54" s="60">
        <v>0</v>
      </c>
      <c r="I54" s="60">
        <v>1200</v>
      </c>
      <c r="J54" s="60">
        <v>0</v>
      </c>
      <c r="K54" s="60">
        <v>1700</v>
      </c>
      <c r="L54" s="60">
        <v>0</v>
      </c>
      <c r="M54" s="60">
        <v>0</v>
      </c>
      <c r="N54" s="60">
        <v>250</v>
      </c>
      <c r="O54" s="60">
        <v>250</v>
      </c>
    </row>
    <row r="55" spans="1:21" ht="21" x14ac:dyDescent="0.5">
      <c r="A55" s="44">
        <v>53</v>
      </c>
      <c r="B55" s="44" t="s">
        <v>586</v>
      </c>
      <c r="C55" s="55" t="s">
        <v>339</v>
      </c>
      <c r="D55" s="47" t="str">
        <f>INDEX(Leikmannaskrá!$A$2:$D$1171,MATCH(C55,Leikmannaskrá!$A$2:$A$1171,0),2)</f>
        <v>220405-2220</v>
      </c>
      <c r="E55" s="47" t="str">
        <f>INDEX(Leikmannaskrá!$A$2:$D$1171,MATCH(C55,Leikmannaskrá!$A$2:$A$1171,0),3)</f>
        <v>BH</v>
      </c>
      <c r="F55" s="47">
        <f>SUM(LARGE(H55:O55,{1;2;3;4;5}))</f>
        <v>3400</v>
      </c>
      <c r="G55" s="47">
        <f t="shared" si="1"/>
        <v>3400</v>
      </c>
      <c r="H55" s="60">
        <v>500</v>
      </c>
      <c r="I55" s="60">
        <v>0</v>
      </c>
      <c r="J55" s="60">
        <v>0</v>
      </c>
      <c r="K55" s="60">
        <v>0</v>
      </c>
      <c r="L55" s="60">
        <v>1200</v>
      </c>
      <c r="M55" s="60">
        <v>0</v>
      </c>
      <c r="N55" s="60">
        <v>0</v>
      </c>
      <c r="O55" s="60">
        <v>1700</v>
      </c>
    </row>
    <row r="56" spans="1:21" ht="21" x14ac:dyDescent="0.5">
      <c r="A56" s="44">
        <v>54</v>
      </c>
      <c r="B56" s="44" t="s">
        <v>586</v>
      </c>
      <c r="C56" s="55" t="s">
        <v>714</v>
      </c>
      <c r="D56" s="47" t="str">
        <f>INDEX(Leikmannaskrá!$A$2:$D$1171,MATCH(C56,Leikmannaskrá!$A$2:$A$1171,0),2)</f>
        <v>050710-2620</v>
      </c>
      <c r="E56" s="47" t="str">
        <f>INDEX(Leikmannaskrá!$A$2:$D$1171,MATCH(C56,Leikmannaskrá!$A$2:$A$1171,0),3)</f>
        <v>BH</v>
      </c>
      <c r="F56" s="47">
        <f>SUM(LARGE(H56:O56,{1;2;3;4;5}))</f>
        <v>3310</v>
      </c>
      <c r="G56" s="47">
        <f t="shared" si="1"/>
        <v>3310</v>
      </c>
      <c r="H56" s="60">
        <v>1700</v>
      </c>
      <c r="I56" s="60">
        <v>0</v>
      </c>
      <c r="J56" s="60">
        <v>510</v>
      </c>
      <c r="K56" s="60">
        <v>125</v>
      </c>
      <c r="L56" s="60">
        <v>850</v>
      </c>
      <c r="M56" s="60">
        <v>0</v>
      </c>
      <c r="N56" s="60">
        <v>0</v>
      </c>
      <c r="O56" s="60">
        <v>125</v>
      </c>
    </row>
    <row r="57" spans="1:21" ht="21" x14ac:dyDescent="0.5">
      <c r="A57" s="44">
        <v>55</v>
      </c>
      <c r="B57" s="44" t="s">
        <v>586</v>
      </c>
      <c r="C57" s="55" t="s">
        <v>706</v>
      </c>
      <c r="D57" s="47" t="str">
        <f>INDEX(Leikmannaskrá!$A$2:$D$1171,MATCH(C57,Leikmannaskrá!$A$2:$A$1171,0),2)</f>
        <v>050710-2890</v>
      </c>
      <c r="E57" s="47" t="str">
        <f>INDEX(Leikmannaskrá!$A$2:$D$1171,MATCH(C57,Leikmannaskrá!$A$2:$A$1171,0),3)</f>
        <v>BH</v>
      </c>
      <c r="F57" s="47">
        <f>SUM(LARGE(H57:O57,{1;2;3;4;5}))</f>
        <v>3310</v>
      </c>
      <c r="G57" s="47">
        <f t="shared" si="1"/>
        <v>3310</v>
      </c>
      <c r="H57" s="60">
        <v>1700</v>
      </c>
      <c r="I57" s="60">
        <v>0</v>
      </c>
      <c r="J57" s="60">
        <v>510</v>
      </c>
      <c r="K57" s="60">
        <v>125</v>
      </c>
      <c r="L57" s="60">
        <v>850</v>
      </c>
      <c r="M57" s="60">
        <v>0</v>
      </c>
      <c r="N57" s="60">
        <v>0</v>
      </c>
      <c r="O57" s="60">
        <v>125</v>
      </c>
    </row>
    <row r="58" spans="1:21" ht="21" x14ac:dyDescent="0.5">
      <c r="A58" s="44">
        <v>56</v>
      </c>
      <c r="B58" s="44" t="s">
        <v>586</v>
      </c>
      <c r="C58" s="55" t="s">
        <v>652</v>
      </c>
      <c r="D58" s="47" t="str">
        <f>INDEX(Leikmannaskrá!$A$2:$D$1171,MATCH(C58,Leikmannaskrá!$A$2:$A$1171,0),2)</f>
        <v>190109-2670</v>
      </c>
      <c r="E58" s="47" t="str">
        <f>INDEX(Leikmannaskrá!$A$2:$D$1171,MATCH(C58,Leikmannaskrá!$A$2:$A$1171,0),3)</f>
        <v>BH</v>
      </c>
      <c r="F58" s="47">
        <f>SUM(LARGE(H58:O58,{1;2;3;4;5}))</f>
        <v>3225</v>
      </c>
      <c r="G58" s="47">
        <f t="shared" si="1"/>
        <v>3475</v>
      </c>
      <c r="H58" s="60">
        <v>1275</v>
      </c>
      <c r="I58" s="60">
        <v>0</v>
      </c>
      <c r="J58" s="60">
        <v>850</v>
      </c>
      <c r="K58" s="60">
        <v>125</v>
      </c>
      <c r="L58" s="60">
        <v>125</v>
      </c>
      <c r="M58" s="60">
        <v>850</v>
      </c>
      <c r="N58" s="60">
        <v>125</v>
      </c>
      <c r="O58" s="60">
        <v>125</v>
      </c>
    </row>
    <row r="59" spans="1:21" ht="21" x14ac:dyDescent="0.5">
      <c r="A59" s="44">
        <v>57</v>
      </c>
      <c r="B59" s="44" t="s">
        <v>586</v>
      </c>
      <c r="C59" s="48" t="s">
        <v>299</v>
      </c>
      <c r="D59" s="47" t="str">
        <f>INDEX(Leikmannaskrá!$A$2:$D$1171,MATCH(C59,Leikmannaskrá!$A$2:$A$1171,0),2)</f>
        <v>200286-2949</v>
      </c>
      <c r="E59" s="47" t="str">
        <f>INDEX(Leikmannaskrá!$A$2:$D$1171,MATCH(C59,Leikmannaskrá!$A$2:$A$1171,0),3)</f>
        <v>BH</v>
      </c>
      <c r="F59" s="47">
        <f>SUM(LARGE(H59:O59,{1;2;3;4;5}))</f>
        <v>3000</v>
      </c>
      <c r="G59" s="47">
        <f t="shared" si="1"/>
        <v>3000</v>
      </c>
      <c r="H59" s="60">
        <v>0</v>
      </c>
      <c r="I59" s="60">
        <v>0</v>
      </c>
      <c r="J59" s="60">
        <v>0</v>
      </c>
      <c r="K59" s="60">
        <v>3000</v>
      </c>
      <c r="L59" s="60">
        <v>0</v>
      </c>
      <c r="M59" s="60">
        <v>0</v>
      </c>
      <c r="N59" s="60">
        <v>0</v>
      </c>
      <c r="O59" s="60">
        <v>0</v>
      </c>
    </row>
    <row r="60" spans="1:21" ht="21" x14ac:dyDescent="0.5">
      <c r="A60" s="44">
        <v>58</v>
      </c>
      <c r="B60" s="44" t="s">
        <v>586</v>
      </c>
      <c r="C60" s="55" t="s">
        <v>387</v>
      </c>
      <c r="D60" s="47" t="str">
        <f>INDEX(Leikmannaskrá!$A$2:$D$1171,MATCH(C60,Leikmannaskrá!$A$2:$A$1171,0),2)</f>
        <v>250908-2530</v>
      </c>
      <c r="E60" s="47" t="str">
        <f>INDEX(Leikmannaskrá!$A$2:$D$1171,MATCH(C60,Leikmannaskrá!$A$2:$A$1171,0),3)</f>
        <v>TBR</v>
      </c>
      <c r="F60" s="47">
        <f>SUM(LARGE(H60:O60,{1;2;3;4;5}))</f>
        <v>2930</v>
      </c>
      <c r="G60" s="47">
        <f t="shared" si="1"/>
        <v>3180</v>
      </c>
      <c r="H60" s="60">
        <v>0</v>
      </c>
      <c r="I60" s="60">
        <v>510</v>
      </c>
      <c r="J60" s="60">
        <v>1275</v>
      </c>
      <c r="K60" s="60">
        <v>510</v>
      </c>
      <c r="L60" s="60">
        <v>510</v>
      </c>
      <c r="M60" s="60">
        <v>125</v>
      </c>
      <c r="N60" s="60">
        <v>125</v>
      </c>
      <c r="O60" s="60">
        <v>125</v>
      </c>
    </row>
    <row r="61" spans="1:21" ht="21" x14ac:dyDescent="0.5">
      <c r="A61" s="44">
        <v>59</v>
      </c>
      <c r="B61" s="44" t="s">
        <v>586</v>
      </c>
      <c r="C61" s="55" t="s">
        <v>270</v>
      </c>
      <c r="D61" s="47" t="str">
        <f>INDEX(Leikmannaskrá!$A$2:$D$1171,MATCH(C61,Leikmannaskrá!$A$2:$A$1171,0),2)</f>
        <v>030985-4869</v>
      </c>
      <c r="E61" s="47" t="str">
        <f>INDEX(Leikmannaskrá!$A$2:$D$1171,MATCH(C61,Leikmannaskrá!$A$2:$A$1171,0),3)</f>
        <v>KR</v>
      </c>
      <c r="F61" s="47">
        <f>SUM(LARGE(H61:O61,{1;2;3;4;5}))</f>
        <v>2720</v>
      </c>
      <c r="G61" s="47">
        <f t="shared" si="1"/>
        <v>2720</v>
      </c>
      <c r="H61" s="60">
        <v>0</v>
      </c>
      <c r="I61" s="60">
        <v>0</v>
      </c>
      <c r="J61" s="60">
        <v>0</v>
      </c>
      <c r="K61" s="60">
        <v>510</v>
      </c>
      <c r="L61" s="60">
        <v>0</v>
      </c>
      <c r="M61" s="60">
        <v>0</v>
      </c>
      <c r="N61" s="60">
        <v>1700</v>
      </c>
      <c r="O61" s="60">
        <v>510</v>
      </c>
    </row>
    <row r="62" spans="1:21" ht="21" x14ac:dyDescent="0.5">
      <c r="A62" s="44">
        <v>60</v>
      </c>
      <c r="B62" s="44" t="s">
        <v>586</v>
      </c>
      <c r="C62" s="55" t="s">
        <v>527</v>
      </c>
      <c r="D62" s="47" t="str">
        <f>INDEX(Leikmannaskrá!$A$2:$D$1171,MATCH(C62,Leikmannaskrá!$A$2:$A$1171,0),2)</f>
        <v>080884-3199</v>
      </c>
      <c r="E62" s="47" t="str">
        <f>INDEX(Leikmannaskrá!$A$2:$D$1171,MATCH(C62,Leikmannaskrá!$A$2:$A$1171,0),3)</f>
        <v>TBR</v>
      </c>
      <c r="F62" s="47">
        <f>SUM(LARGE(H62:O62,{1;2;3;4;5}))</f>
        <v>2720</v>
      </c>
      <c r="G62" s="47">
        <f t="shared" si="1"/>
        <v>2720</v>
      </c>
      <c r="H62" s="60">
        <v>0</v>
      </c>
      <c r="I62" s="60">
        <v>0</v>
      </c>
      <c r="J62" s="60">
        <v>0</v>
      </c>
      <c r="K62" s="60">
        <v>510</v>
      </c>
      <c r="L62" s="60">
        <v>0</v>
      </c>
      <c r="M62" s="60">
        <v>0</v>
      </c>
      <c r="N62" s="60">
        <v>1700</v>
      </c>
      <c r="O62" s="60">
        <v>510</v>
      </c>
      <c r="Q62" s="35"/>
      <c r="S62" s="35"/>
      <c r="T62" s="54"/>
      <c r="U62" s="54"/>
    </row>
    <row r="63" spans="1:21" ht="21" x14ac:dyDescent="0.5">
      <c r="A63" s="44">
        <v>61</v>
      </c>
      <c r="B63" s="44" t="s">
        <v>586</v>
      </c>
      <c r="C63" s="55" t="s">
        <v>459</v>
      </c>
      <c r="D63" s="47" t="str">
        <f>INDEX(Leikmannaskrá!$A$2:$D$1171,MATCH(C63,Leikmannaskrá!$A$2:$A$1171,0),2)</f>
        <v>260499-2549</v>
      </c>
      <c r="E63" s="47" t="str">
        <f>INDEX(Leikmannaskrá!$A$2:$D$1171,MATCH(C63,Leikmannaskrá!$A$2:$A$1171,0),3)</f>
        <v>BH</v>
      </c>
      <c r="F63" s="47">
        <f>SUM(LARGE(H63:O63,{1;2;3;4;5}))</f>
        <v>2500</v>
      </c>
      <c r="G63" s="47">
        <f t="shared" si="1"/>
        <v>2500</v>
      </c>
      <c r="H63" s="60">
        <v>250</v>
      </c>
      <c r="I63" s="60">
        <v>0</v>
      </c>
      <c r="J63" s="60">
        <v>2000</v>
      </c>
      <c r="K63" s="60">
        <v>250</v>
      </c>
      <c r="L63" s="60">
        <v>0</v>
      </c>
      <c r="M63" s="60">
        <v>0</v>
      </c>
      <c r="N63" s="60">
        <v>0</v>
      </c>
      <c r="O63" s="60">
        <v>0</v>
      </c>
      <c r="Q63" s="35"/>
    </row>
    <row r="64" spans="1:21" ht="21" x14ac:dyDescent="0.5">
      <c r="A64" s="44">
        <v>62</v>
      </c>
      <c r="B64" s="44" t="s">
        <v>586</v>
      </c>
      <c r="C64" s="55" t="s">
        <v>689</v>
      </c>
      <c r="D64" s="47" t="str">
        <f>INDEX(Leikmannaskrá!$A$2:$D$1171,MATCH(C64,Leikmannaskrá!$A$2:$A$1171,0),2)</f>
        <v>240309-2380</v>
      </c>
      <c r="E64" s="47" t="str">
        <f>INDEX(Leikmannaskrá!$A$2:$D$1171,MATCH(C64,Leikmannaskrá!$A$2:$A$1171,0),3)</f>
        <v>BH</v>
      </c>
      <c r="F64" s="47">
        <f>SUM(LARGE(H64:O64,{1;2;3;4;5}))</f>
        <v>2500</v>
      </c>
      <c r="G64" s="47">
        <f t="shared" si="1"/>
        <v>2750</v>
      </c>
      <c r="H64" s="60">
        <v>1275</v>
      </c>
      <c r="I64" s="60">
        <v>0</v>
      </c>
      <c r="J64" s="60">
        <v>850</v>
      </c>
      <c r="K64" s="60">
        <v>125</v>
      </c>
      <c r="L64" s="60">
        <v>125</v>
      </c>
      <c r="M64" s="60">
        <v>125</v>
      </c>
      <c r="N64" s="60">
        <v>125</v>
      </c>
      <c r="O64" s="60">
        <v>125</v>
      </c>
      <c r="Q64" s="35"/>
    </row>
    <row r="65" spans="1:15" ht="21" x14ac:dyDescent="0.5">
      <c r="A65" s="44">
        <v>63</v>
      </c>
      <c r="B65" s="44" t="s">
        <v>586</v>
      </c>
      <c r="C65" s="55" t="s">
        <v>728</v>
      </c>
      <c r="D65" s="47" t="str">
        <f>INDEX(Leikmannaskrá!$A$2:$D$1171,MATCH(C65,Leikmannaskrá!$A$2:$A$1171,0),2)</f>
        <v>020211-3260</v>
      </c>
      <c r="E65" s="47" t="str">
        <f>INDEX(Leikmannaskrá!$A$2:$D$1171,MATCH(C65,Leikmannaskrá!$A$2:$A$1171,0),3)</f>
        <v>BH</v>
      </c>
      <c r="F65" s="47">
        <f>SUM(LARGE(H65:O65,{1;2;3;4;5}))</f>
        <v>2335</v>
      </c>
      <c r="G65" s="47">
        <f t="shared" si="1"/>
        <v>2335</v>
      </c>
      <c r="H65" s="60">
        <v>510</v>
      </c>
      <c r="I65" s="60">
        <v>0</v>
      </c>
      <c r="J65" s="60">
        <v>0</v>
      </c>
      <c r="K65" s="60">
        <v>850</v>
      </c>
      <c r="L65" s="60">
        <v>0</v>
      </c>
      <c r="M65" s="60">
        <v>850</v>
      </c>
      <c r="N65" s="60">
        <v>0</v>
      </c>
      <c r="O65" s="60">
        <v>125</v>
      </c>
    </row>
    <row r="66" spans="1:15" ht="21" x14ac:dyDescent="0.5">
      <c r="A66" s="44">
        <v>64</v>
      </c>
      <c r="B66" s="44" t="s">
        <v>586</v>
      </c>
      <c r="C66" s="55" t="s">
        <v>473</v>
      </c>
      <c r="D66" s="47" t="str">
        <f>INDEX(Leikmannaskrá!$A$2:$D$1171,MATCH(C66,Leikmannaskrá!$A$2:$A$1171,0),2)</f>
        <v>040381-4739</v>
      </c>
      <c r="E66" s="47" t="str">
        <f>INDEX(Leikmannaskrá!$A$2:$D$1171,MATCH(C66,Leikmannaskrá!$A$2:$A$1171,0),3)</f>
        <v>UMFA</v>
      </c>
      <c r="F66" s="47">
        <f>SUM(LARGE(H66:O66,{1;2;3;4;5}))</f>
        <v>2125</v>
      </c>
      <c r="G66" s="47">
        <f t="shared" si="1"/>
        <v>2125</v>
      </c>
      <c r="H66" s="60">
        <v>2000</v>
      </c>
      <c r="I66" s="60">
        <v>0</v>
      </c>
      <c r="J66" s="60">
        <v>0</v>
      </c>
      <c r="K66" s="60">
        <v>0</v>
      </c>
      <c r="L66" s="60">
        <v>0</v>
      </c>
      <c r="M66" s="60">
        <v>0</v>
      </c>
      <c r="N66" s="60">
        <v>0</v>
      </c>
      <c r="O66" s="60">
        <v>125</v>
      </c>
    </row>
    <row r="67" spans="1:15" ht="21" x14ac:dyDescent="0.5">
      <c r="A67" s="44">
        <v>65</v>
      </c>
      <c r="B67" s="44" t="s">
        <v>586</v>
      </c>
      <c r="C67" s="55" t="s">
        <v>692</v>
      </c>
      <c r="D67" s="47" t="str">
        <f>INDEX(Leikmannaskrá!$A$2:$D$1171,MATCH(C67,Leikmannaskrá!$A$2:$A$1171,0),2)</f>
        <v>181075-4309</v>
      </c>
      <c r="E67" s="47" t="str">
        <f>INDEX(Leikmannaskrá!$A$2:$D$1171,MATCH(C67,Leikmannaskrá!$A$2:$A$1171,0),3)</f>
        <v>UMFA</v>
      </c>
      <c r="F67" s="47">
        <f>SUM(LARGE(H67:O67,{1;2;3;4;5}))</f>
        <v>2120</v>
      </c>
      <c r="G67" s="47">
        <f t="shared" ref="G67:G98" si="2">SUM(H67:O67)</f>
        <v>2370</v>
      </c>
      <c r="H67" s="60">
        <v>125</v>
      </c>
      <c r="I67" s="60">
        <v>850</v>
      </c>
      <c r="J67" s="60">
        <v>510</v>
      </c>
      <c r="K67" s="60">
        <v>125</v>
      </c>
      <c r="L67" s="60">
        <v>0</v>
      </c>
      <c r="M67" s="60">
        <v>510</v>
      </c>
      <c r="N67" s="60">
        <v>125</v>
      </c>
      <c r="O67" s="60">
        <v>125</v>
      </c>
    </row>
    <row r="68" spans="1:15" ht="21" x14ac:dyDescent="0.5">
      <c r="A68" s="44">
        <v>66</v>
      </c>
      <c r="B68" s="44" t="s">
        <v>586</v>
      </c>
      <c r="C68" s="55" t="s">
        <v>615</v>
      </c>
      <c r="D68" s="47" t="str">
        <f>INDEX(Leikmannaskrá!$A$2:$D$1171,MATCH(C68,Leikmannaskrá!$A$2:$A$1171,0),2)</f>
        <v>091080-3039</v>
      </c>
      <c r="E68" s="47" t="str">
        <f>INDEX(Leikmannaskrá!$A$2:$D$1171,MATCH(C68,Leikmannaskrá!$A$2:$A$1171,0),3)</f>
        <v>UMFA</v>
      </c>
      <c r="F68" s="47">
        <f>SUM(LARGE(H68:O68,{1;2;3;4;5}))</f>
        <v>2120</v>
      </c>
      <c r="G68" s="47">
        <f t="shared" si="2"/>
        <v>2245</v>
      </c>
      <c r="H68" s="60">
        <v>125</v>
      </c>
      <c r="I68" s="60">
        <v>850</v>
      </c>
      <c r="J68" s="60">
        <v>510</v>
      </c>
      <c r="K68" s="60">
        <v>125</v>
      </c>
      <c r="L68" s="60">
        <v>0</v>
      </c>
      <c r="M68" s="60">
        <v>510</v>
      </c>
      <c r="N68" s="60">
        <v>0</v>
      </c>
      <c r="O68" s="60">
        <v>125</v>
      </c>
    </row>
    <row r="69" spans="1:15" ht="21" x14ac:dyDescent="0.5">
      <c r="A69" s="44">
        <v>67</v>
      </c>
      <c r="B69" s="44" t="s">
        <v>586</v>
      </c>
      <c r="C69" s="55" t="s">
        <v>122</v>
      </c>
      <c r="D69" s="47" t="str">
        <f>INDEX(Leikmannaskrá!$A$2:$D$1171,MATCH(C69,Leikmannaskrá!$A$2:$A$1171,0),2)</f>
        <v>120907-2980</v>
      </c>
      <c r="E69" s="47" t="str">
        <f>INDEX(Leikmannaskrá!$A$2:$D$1171,MATCH(C69,Leikmannaskrá!$A$2:$A$1171,0),3)</f>
        <v>BH</v>
      </c>
      <c r="F69" s="47">
        <f>SUM(LARGE(H69:O69,{1;2;3;4;5}))</f>
        <v>2075</v>
      </c>
      <c r="G69" s="47">
        <f t="shared" si="2"/>
        <v>2075</v>
      </c>
      <c r="H69" s="60">
        <v>0</v>
      </c>
      <c r="I69" s="60">
        <v>0</v>
      </c>
      <c r="J69" s="60">
        <v>0</v>
      </c>
      <c r="K69" s="60">
        <v>850</v>
      </c>
      <c r="L69" s="60">
        <v>0</v>
      </c>
      <c r="M69" s="60">
        <v>125</v>
      </c>
      <c r="N69" s="60">
        <v>850</v>
      </c>
      <c r="O69" s="60">
        <v>250</v>
      </c>
    </row>
    <row r="70" spans="1:15" ht="21" x14ac:dyDescent="0.5">
      <c r="A70" s="44">
        <v>68</v>
      </c>
      <c r="B70" s="44" t="s">
        <v>586</v>
      </c>
      <c r="C70" s="48" t="s">
        <v>316</v>
      </c>
      <c r="D70" s="47" t="str">
        <f>INDEX(Leikmannaskrá!$A$2:$D$1171,MATCH(C70,Leikmannaskrá!$A$2:$A$1171,0),2)</f>
        <v>140580-5549</v>
      </c>
      <c r="E70" s="47" t="str">
        <f>INDEX(Leikmannaskrá!$A$2:$D$1171,MATCH(C70,Leikmannaskrá!$A$2:$A$1171,0),3)</f>
        <v>TBR</v>
      </c>
      <c r="F70" s="47">
        <f>SUM(LARGE(H70:O70,{1;2;3;4;5}))</f>
        <v>2000</v>
      </c>
      <c r="G70" s="47">
        <f t="shared" si="2"/>
        <v>2000</v>
      </c>
      <c r="H70" s="60">
        <v>0</v>
      </c>
      <c r="I70" s="60">
        <v>0</v>
      </c>
      <c r="J70" s="60">
        <v>0</v>
      </c>
      <c r="K70" s="60">
        <v>0</v>
      </c>
      <c r="L70" s="60">
        <v>0</v>
      </c>
      <c r="M70" s="60">
        <v>0</v>
      </c>
      <c r="N70" s="60">
        <v>0</v>
      </c>
      <c r="O70" s="60">
        <v>2000</v>
      </c>
    </row>
    <row r="71" spans="1:15" ht="21" x14ac:dyDescent="0.5">
      <c r="A71" s="44">
        <v>69</v>
      </c>
      <c r="B71" s="44" t="s">
        <v>586</v>
      </c>
      <c r="C71" s="55" t="s">
        <v>700</v>
      </c>
      <c r="D71" s="47" t="str">
        <f>INDEX(Leikmannaskrá!$A$2:$D$1171,MATCH(C71,Leikmannaskrá!$A$2:$A$1171,0),2)</f>
        <v>080799-2259</v>
      </c>
      <c r="E71" s="47" t="str">
        <f>INDEX(Leikmannaskrá!$A$2:$D$1171,MATCH(C71,Leikmannaskrá!$A$2:$A$1171,0),3)</f>
        <v>KR</v>
      </c>
      <c r="F71" s="47">
        <f>SUM(LARGE(H71:O71,{1;2;3;4;5}))</f>
        <v>2000</v>
      </c>
      <c r="G71" s="47">
        <f t="shared" si="2"/>
        <v>2000</v>
      </c>
      <c r="H71" s="60">
        <v>0</v>
      </c>
      <c r="I71" s="60">
        <v>0</v>
      </c>
      <c r="J71" s="60">
        <v>0</v>
      </c>
      <c r="K71" s="60">
        <v>0</v>
      </c>
      <c r="L71" s="60">
        <v>0</v>
      </c>
      <c r="M71" s="60">
        <v>0</v>
      </c>
      <c r="N71" s="60">
        <v>0</v>
      </c>
      <c r="O71" s="60">
        <v>2000</v>
      </c>
    </row>
    <row r="72" spans="1:15" ht="21" x14ac:dyDescent="0.5">
      <c r="A72" s="44">
        <v>70</v>
      </c>
      <c r="B72" s="44" t="s">
        <v>586</v>
      </c>
      <c r="C72" s="55" t="s">
        <v>64</v>
      </c>
      <c r="D72" s="47" t="str">
        <f>INDEX(Leikmannaskrá!$A$2:$D$1171,MATCH(C72,Leikmannaskrá!$A$2:$A$1171,0),2)</f>
        <v>311285-2119</v>
      </c>
      <c r="E72" s="47" t="str">
        <f>INDEX(Leikmannaskrá!$A$2:$D$1171,MATCH(C72,Leikmannaskrá!$A$2:$A$1171,0),3)</f>
        <v>UMFA</v>
      </c>
      <c r="F72" s="47">
        <f>SUM(LARGE(H72:O72,{1;2;3;4;5}))</f>
        <v>2000</v>
      </c>
      <c r="G72" s="47">
        <f t="shared" si="2"/>
        <v>2000</v>
      </c>
      <c r="H72" s="60">
        <v>0</v>
      </c>
      <c r="I72" s="60">
        <v>0</v>
      </c>
      <c r="J72" s="60">
        <v>0</v>
      </c>
      <c r="K72" s="60">
        <v>0</v>
      </c>
      <c r="L72" s="60">
        <v>2000</v>
      </c>
      <c r="M72" s="60">
        <v>0</v>
      </c>
      <c r="N72" s="60">
        <v>0</v>
      </c>
      <c r="O72" s="60">
        <v>0</v>
      </c>
    </row>
    <row r="73" spans="1:15" ht="21" x14ac:dyDescent="0.5">
      <c r="A73" s="44">
        <v>71</v>
      </c>
      <c r="B73" s="44" t="s">
        <v>586</v>
      </c>
      <c r="C73" s="55" t="s">
        <v>479</v>
      </c>
      <c r="D73" s="47" t="str">
        <f>INDEX(Leikmannaskrá!$A$2:$D$1171,MATCH(C73,Leikmannaskrá!$A$2:$A$1171,0),2)</f>
        <v>010585-3169</v>
      </c>
      <c r="E73" s="47" t="str">
        <f>INDEX(Leikmannaskrá!$A$2:$D$1171,MATCH(C73,Leikmannaskrá!$A$2:$A$1171,0),3)</f>
        <v>UMFA</v>
      </c>
      <c r="F73" s="47">
        <f>SUM(LARGE(H73:O73,{1;2;3;4;5}))</f>
        <v>2000</v>
      </c>
      <c r="G73" s="47">
        <f t="shared" si="2"/>
        <v>2000</v>
      </c>
      <c r="H73" s="60">
        <v>0</v>
      </c>
      <c r="I73" s="60">
        <v>0</v>
      </c>
      <c r="J73" s="60">
        <v>0</v>
      </c>
      <c r="K73" s="60">
        <v>0</v>
      </c>
      <c r="L73" s="60">
        <v>2000</v>
      </c>
      <c r="M73" s="60">
        <v>0</v>
      </c>
      <c r="N73" s="60">
        <v>0</v>
      </c>
      <c r="O73" s="60">
        <v>0</v>
      </c>
    </row>
    <row r="74" spans="1:15" ht="21" x14ac:dyDescent="0.5">
      <c r="A74" s="44">
        <v>72</v>
      </c>
      <c r="B74" s="44" t="s">
        <v>586</v>
      </c>
      <c r="C74" s="55" t="s">
        <v>451</v>
      </c>
      <c r="D74" s="47" t="str">
        <f>INDEX(Leikmannaskrá!$A$2:$D$1171,MATCH(C74,Leikmannaskrá!$A$2:$A$1171,0),2)</f>
        <v>060508-3480</v>
      </c>
      <c r="E74" s="47" t="str">
        <f>INDEX(Leikmannaskrá!$A$2:$D$1171,MATCH(C74,Leikmannaskrá!$A$2:$A$1171,0),3)</f>
        <v>BH</v>
      </c>
      <c r="F74" s="47">
        <f>SUM(LARGE(H74:O74,{1;2;3;4;5}))</f>
        <v>1950</v>
      </c>
      <c r="G74" s="47">
        <f t="shared" si="2"/>
        <v>1950</v>
      </c>
      <c r="H74" s="60">
        <v>0</v>
      </c>
      <c r="I74" s="60">
        <v>0</v>
      </c>
      <c r="J74" s="60">
        <v>0</v>
      </c>
      <c r="K74" s="60">
        <v>850</v>
      </c>
      <c r="L74" s="60">
        <v>0</v>
      </c>
      <c r="M74" s="60">
        <v>0</v>
      </c>
      <c r="N74" s="60">
        <v>850</v>
      </c>
      <c r="O74" s="60">
        <v>250</v>
      </c>
    </row>
    <row r="75" spans="1:15" ht="21" x14ac:dyDescent="0.5">
      <c r="A75" s="44">
        <v>73</v>
      </c>
      <c r="B75" s="44" t="s">
        <v>586</v>
      </c>
      <c r="C75" s="55" t="s">
        <v>112</v>
      </c>
      <c r="D75" s="47" t="str">
        <f>INDEX(Leikmannaskrá!$A$2:$D$1171,MATCH(C75,Leikmannaskrá!$A$2:$A$1171,0),2)</f>
        <v>140391-3799</v>
      </c>
      <c r="E75" s="47" t="str">
        <f>INDEX(Leikmannaskrá!$A$2:$D$1171,MATCH(C75,Leikmannaskrá!$A$2:$A$1171,0),3)</f>
        <v>Samherjar</v>
      </c>
      <c r="F75" s="47">
        <f>SUM(LARGE(H75:O75,{1;2;3;4;5}))</f>
        <v>1525</v>
      </c>
      <c r="G75" s="47">
        <f t="shared" si="2"/>
        <v>1525</v>
      </c>
      <c r="H75" s="60">
        <v>0</v>
      </c>
      <c r="I75" s="60">
        <v>0</v>
      </c>
      <c r="J75" s="60">
        <v>0</v>
      </c>
      <c r="K75" s="60">
        <v>1275</v>
      </c>
      <c r="L75" s="60">
        <v>0</v>
      </c>
      <c r="M75" s="60">
        <v>0</v>
      </c>
      <c r="N75" s="60">
        <v>0</v>
      </c>
      <c r="O75" s="60">
        <v>250</v>
      </c>
    </row>
    <row r="76" spans="1:15" ht="21" x14ac:dyDescent="0.5">
      <c r="A76" s="44">
        <v>74</v>
      </c>
      <c r="B76" s="44" t="s">
        <v>586</v>
      </c>
      <c r="C76" s="55" t="s">
        <v>539</v>
      </c>
      <c r="D76" s="47" t="str">
        <f>INDEX(Leikmannaskrá!$A$2:$D$1171,MATCH(C76,Leikmannaskrá!$A$2:$A$1171,0),2)</f>
        <v>020108-3710</v>
      </c>
      <c r="E76" s="47" t="str">
        <f>INDEX(Leikmannaskrá!$A$2:$D$1171,MATCH(C76,Leikmannaskrá!$A$2:$A$1171,0),3)</f>
        <v>Hamar</v>
      </c>
      <c r="F76" s="47">
        <f>SUM(LARGE(H76:O76,{1;2;3;4;5}))</f>
        <v>1525</v>
      </c>
      <c r="G76" s="47">
        <f t="shared" si="2"/>
        <v>1525</v>
      </c>
      <c r="H76" s="60">
        <v>0</v>
      </c>
      <c r="I76" s="60">
        <v>255</v>
      </c>
      <c r="J76" s="60">
        <v>0</v>
      </c>
      <c r="K76" s="60">
        <v>510</v>
      </c>
      <c r="L76" s="60">
        <v>125</v>
      </c>
      <c r="M76" s="60">
        <v>125</v>
      </c>
      <c r="N76" s="60">
        <v>0</v>
      </c>
      <c r="O76" s="60">
        <v>510</v>
      </c>
    </row>
    <row r="77" spans="1:15" ht="21" x14ac:dyDescent="0.5">
      <c r="A77" s="44">
        <v>75</v>
      </c>
      <c r="B77" s="44" t="s">
        <v>586</v>
      </c>
      <c r="C77" s="55" t="s">
        <v>685</v>
      </c>
      <c r="D77" s="47" t="str">
        <f>INDEX(Leikmannaskrá!$A$2:$D$1171,MATCH(C77,Leikmannaskrá!$A$2:$A$1171,0),2)</f>
        <v>220673-4649</v>
      </c>
      <c r="E77" s="47" t="str">
        <f>INDEX(Leikmannaskrá!$A$2:$D$1171,MATCH(C77,Leikmannaskrá!$A$2:$A$1171,0),3)</f>
        <v>BH</v>
      </c>
      <c r="F77" s="47">
        <f>SUM(LARGE(H77:O77,{1;2;3;4;5}))</f>
        <v>1485</v>
      </c>
      <c r="G77" s="47">
        <f t="shared" si="2"/>
        <v>1485</v>
      </c>
      <c r="H77" s="60">
        <v>0</v>
      </c>
      <c r="I77" s="60">
        <v>0</v>
      </c>
      <c r="J77" s="60">
        <v>0</v>
      </c>
      <c r="K77" s="60">
        <v>125</v>
      </c>
      <c r="L77" s="60">
        <v>850</v>
      </c>
      <c r="M77" s="60">
        <v>510</v>
      </c>
      <c r="N77" s="60">
        <v>0</v>
      </c>
      <c r="O77" s="60">
        <v>0</v>
      </c>
    </row>
    <row r="78" spans="1:15" ht="21" x14ac:dyDescent="0.5">
      <c r="A78" s="44">
        <v>76</v>
      </c>
      <c r="B78" s="44" t="s">
        <v>586</v>
      </c>
      <c r="C78" s="55" t="s">
        <v>787</v>
      </c>
      <c r="D78" s="47" t="str">
        <f>INDEX(Leikmannaskrá!$A$2:$D$1171,MATCH(C78,Leikmannaskrá!$A$2:$A$1171,0),2)</f>
        <v>071011-2670</v>
      </c>
      <c r="E78" s="47" t="str">
        <f>INDEX(Leikmannaskrá!$A$2:$D$1171,MATCH(C78,Leikmannaskrá!$A$2:$A$1171,0),3)</f>
        <v>BH</v>
      </c>
      <c r="F78" s="47">
        <f>SUM(LARGE(H78:O78,{1;2;3;4;5}))</f>
        <v>1485</v>
      </c>
      <c r="G78" s="47">
        <f t="shared" si="2"/>
        <v>1485</v>
      </c>
      <c r="H78" s="60">
        <v>0</v>
      </c>
      <c r="I78" s="60">
        <v>0</v>
      </c>
      <c r="J78" s="60">
        <v>0</v>
      </c>
      <c r="K78" s="60">
        <v>125</v>
      </c>
      <c r="L78" s="60">
        <v>850</v>
      </c>
      <c r="M78" s="60">
        <v>510</v>
      </c>
      <c r="N78" s="60">
        <v>0</v>
      </c>
      <c r="O78" s="60">
        <v>0</v>
      </c>
    </row>
    <row r="79" spans="1:15" ht="21" x14ac:dyDescent="0.5">
      <c r="A79" s="44">
        <v>77</v>
      </c>
      <c r="B79" s="44" t="s">
        <v>586</v>
      </c>
      <c r="C79" s="55" t="s">
        <v>644</v>
      </c>
      <c r="D79" s="47" t="str">
        <f>INDEX(Leikmannaskrá!$A$2:$D$1171,MATCH(C79,Leikmannaskrá!$A$2:$A$1171,0),2)</f>
        <v>230769-2709</v>
      </c>
      <c r="E79" s="47" t="str">
        <f>INDEX(Leikmannaskrá!$A$2:$D$1171,MATCH(C79,Leikmannaskrá!$A$2:$A$1171,0),3)</f>
        <v>TBR</v>
      </c>
      <c r="F79" s="47">
        <f>SUM(LARGE(H79:O79,{1;2;3;4;5}))</f>
        <v>1450</v>
      </c>
      <c r="G79" s="47">
        <f t="shared" si="2"/>
        <v>1450</v>
      </c>
      <c r="H79" s="60">
        <v>0</v>
      </c>
      <c r="I79" s="60">
        <v>0</v>
      </c>
      <c r="J79" s="60">
        <v>0</v>
      </c>
      <c r="K79" s="60">
        <v>0</v>
      </c>
      <c r="L79" s="60">
        <v>250</v>
      </c>
      <c r="M79" s="60">
        <v>1200</v>
      </c>
      <c r="N79" s="60">
        <v>0</v>
      </c>
      <c r="O79" s="60">
        <v>0</v>
      </c>
    </row>
    <row r="80" spans="1:15" ht="21" x14ac:dyDescent="0.5">
      <c r="A80" s="44">
        <v>78</v>
      </c>
      <c r="B80" s="44" t="s">
        <v>586</v>
      </c>
      <c r="C80" s="55" t="s">
        <v>712</v>
      </c>
      <c r="D80" s="47" t="str">
        <f>INDEX(Leikmannaskrá!$A$2:$D$1171,MATCH(C80,Leikmannaskrá!$A$2:$A$1171,0),2)</f>
        <v>180196-3159</v>
      </c>
      <c r="E80" s="47" t="str">
        <f>INDEX(Leikmannaskrá!$A$2:$D$1171,MATCH(C80,Leikmannaskrá!$A$2:$A$1171,0),3)</f>
        <v>Samherjar</v>
      </c>
      <c r="F80" s="47">
        <f>SUM(LARGE(H80:O80,{1;2;3;4;5}))</f>
        <v>1400</v>
      </c>
      <c r="G80" s="47">
        <f t="shared" si="2"/>
        <v>1400</v>
      </c>
      <c r="H80" s="60">
        <v>0</v>
      </c>
      <c r="I80" s="60">
        <v>0</v>
      </c>
      <c r="J80" s="60">
        <v>0</v>
      </c>
      <c r="K80" s="60">
        <v>1275</v>
      </c>
      <c r="L80" s="60">
        <v>0</v>
      </c>
      <c r="M80" s="60">
        <v>0</v>
      </c>
      <c r="N80" s="60">
        <v>0</v>
      </c>
      <c r="O80" s="60">
        <v>125</v>
      </c>
    </row>
    <row r="81" spans="1:15" ht="21" x14ac:dyDescent="0.5">
      <c r="A81" s="44">
        <v>79</v>
      </c>
      <c r="B81" s="44" t="s">
        <v>586</v>
      </c>
      <c r="C81" s="55" t="s">
        <v>70</v>
      </c>
      <c r="D81" s="47" t="str">
        <f>INDEX(Leikmannaskrá!$A$2:$D$1171,MATCH(C81,Leikmannaskrá!$A$2:$A$1171,0),2)</f>
        <v>300590-5869</v>
      </c>
      <c r="E81" s="47" t="str">
        <f>INDEX(Leikmannaskrá!$A$2:$D$1171,MATCH(C81,Leikmannaskrá!$A$2:$A$1171,0),3)</f>
        <v>KR</v>
      </c>
      <c r="F81" s="47">
        <f>SUM(LARGE(H81:O81,{1;2;3;4;5}))</f>
        <v>1400</v>
      </c>
      <c r="G81" s="47">
        <f t="shared" si="2"/>
        <v>1400</v>
      </c>
      <c r="H81" s="60">
        <v>0</v>
      </c>
      <c r="I81" s="60">
        <v>0</v>
      </c>
      <c r="J81" s="60">
        <v>0</v>
      </c>
      <c r="K81" s="60">
        <v>0</v>
      </c>
      <c r="L81" s="60">
        <v>125</v>
      </c>
      <c r="M81" s="60">
        <v>1275</v>
      </c>
      <c r="N81" s="60">
        <v>0</v>
      </c>
      <c r="O81" s="60">
        <v>0</v>
      </c>
    </row>
    <row r="82" spans="1:15" ht="21" x14ac:dyDescent="0.5">
      <c r="A82" s="44">
        <v>80</v>
      </c>
      <c r="B82" s="44" t="s">
        <v>586</v>
      </c>
      <c r="C82" s="55" t="s">
        <v>182</v>
      </c>
      <c r="D82" s="47" t="str">
        <f>INDEX(Leikmannaskrá!$A$2:$D$1171,MATCH(C82,Leikmannaskrá!$A$2:$A$1171,0),2)</f>
        <v>091159-2879</v>
      </c>
      <c r="E82" s="47" t="str">
        <f>INDEX(Leikmannaskrá!$A$2:$D$1171,MATCH(C82,Leikmannaskrá!$A$2:$A$1171,0),3)</f>
        <v>UMFA</v>
      </c>
      <c r="F82" s="47">
        <f>SUM(LARGE(H82:O82,{1;2;3;4;5}))</f>
        <v>1395</v>
      </c>
      <c r="G82" s="47">
        <f t="shared" si="2"/>
        <v>1395</v>
      </c>
      <c r="H82" s="60">
        <v>0</v>
      </c>
      <c r="I82" s="60">
        <v>510</v>
      </c>
      <c r="J82" s="60">
        <v>0</v>
      </c>
      <c r="K82" s="60">
        <v>125</v>
      </c>
      <c r="L82" s="60">
        <v>0</v>
      </c>
      <c r="M82" s="60">
        <v>510</v>
      </c>
      <c r="N82" s="60">
        <v>125</v>
      </c>
      <c r="O82" s="60">
        <v>125</v>
      </c>
    </row>
    <row r="83" spans="1:15" ht="21" x14ac:dyDescent="0.5">
      <c r="A83" s="44">
        <v>81</v>
      </c>
      <c r="B83" s="44" t="s">
        <v>586</v>
      </c>
      <c r="C83" s="55" t="s">
        <v>671</v>
      </c>
      <c r="D83" s="47" t="str">
        <f>INDEX(Leikmannaskrá!$A$2:$D$1171,MATCH(C83,Leikmannaskrá!$A$2:$A$1171,0),2)</f>
        <v>140710-2610</v>
      </c>
      <c r="E83" s="47" t="str">
        <f>INDEX(Leikmannaskrá!$A$2:$D$1171,MATCH(C83,Leikmannaskrá!$A$2:$A$1171,0),3)</f>
        <v>TBS</v>
      </c>
      <c r="F83" s="47">
        <f>SUM(LARGE(H83:O83,{1;2;3;4;5}))</f>
        <v>1360</v>
      </c>
      <c r="G83" s="47">
        <f t="shared" si="2"/>
        <v>1360</v>
      </c>
      <c r="H83" s="60">
        <v>510</v>
      </c>
      <c r="I83" s="60">
        <v>0</v>
      </c>
      <c r="J83" s="60">
        <v>0</v>
      </c>
      <c r="K83" s="60">
        <v>850</v>
      </c>
      <c r="L83" s="60">
        <v>0</v>
      </c>
      <c r="M83" s="60">
        <v>0</v>
      </c>
      <c r="N83" s="60">
        <v>0</v>
      </c>
      <c r="O83" s="60">
        <v>0</v>
      </c>
    </row>
    <row r="84" spans="1:15" ht="21" x14ac:dyDescent="0.5">
      <c r="A84" s="44">
        <v>82</v>
      </c>
      <c r="B84" s="44" t="s">
        <v>586</v>
      </c>
      <c r="C84" s="55" t="s">
        <v>559</v>
      </c>
      <c r="D84" s="47" t="str">
        <f>INDEX(Leikmannaskrá!$A$2:$D$1171,MATCH(C84,Leikmannaskrá!$A$2:$A$1171,0),2)</f>
        <v>190673-3329</v>
      </c>
      <c r="E84" s="47" t="str">
        <f>INDEX(Leikmannaskrá!$A$2:$D$1171,MATCH(C84,Leikmannaskrá!$A$2:$A$1171,0),3)</f>
        <v>Hamar</v>
      </c>
      <c r="F84" s="47">
        <f>SUM(LARGE(H84:O84,{1;2;3;4;5}))</f>
        <v>1275</v>
      </c>
      <c r="G84" s="47">
        <f t="shared" si="2"/>
        <v>1275</v>
      </c>
      <c r="H84" s="60">
        <v>0</v>
      </c>
      <c r="I84" s="60">
        <v>255</v>
      </c>
      <c r="J84" s="60">
        <v>0</v>
      </c>
      <c r="K84" s="60">
        <v>510</v>
      </c>
      <c r="L84" s="60">
        <v>0</v>
      </c>
      <c r="M84" s="60">
        <v>0</v>
      </c>
      <c r="N84" s="60">
        <v>0</v>
      </c>
      <c r="O84" s="60">
        <v>510</v>
      </c>
    </row>
    <row r="85" spans="1:15" ht="21" x14ac:dyDescent="0.5">
      <c r="A85" s="44">
        <v>83</v>
      </c>
      <c r="B85" s="44" t="s">
        <v>586</v>
      </c>
      <c r="C85" s="55" t="s">
        <v>804</v>
      </c>
      <c r="D85" s="47" t="str">
        <f>INDEX(Leikmannaskrá!$A$2:$D$1171,MATCH(C85,Leikmannaskrá!$A$2:$A$1171,0),2)</f>
        <v>270704-4840</v>
      </c>
      <c r="E85" s="47" t="str">
        <f>INDEX(Leikmannaskrá!$A$2:$D$1171,MATCH(C85,Leikmannaskrá!$A$2:$A$1171,0),3)</f>
        <v>KR</v>
      </c>
      <c r="F85" s="47">
        <f>SUM(LARGE(H85:O85,{1;2;3;4;5}))</f>
        <v>1275</v>
      </c>
      <c r="G85" s="47">
        <f t="shared" si="2"/>
        <v>1275</v>
      </c>
      <c r="H85" s="60">
        <v>0</v>
      </c>
      <c r="I85" s="60">
        <v>0</v>
      </c>
      <c r="J85" s="60">
        <v>0</v>
      </c>
      <c r="K85" s="60">
        <v>0</v>
      </c>
      <c r="L85" s="60">
        <v>0</v>
      </c>
      <c r="M85" s="60">
        <v>1275</v>
      </c>
      <c r="N85" s="60">
        <v>0</v>
      </c>
      <c r="O85" s="60">
        <v>0</v>
      </c>
    </row>
    <row r="86" spans="1:15" ht="21" x14ac:dyDescent="0.5">
      <c r="A86" s="44">
        <v>84</v>
      </c>
      <c r="B86" s="44" t="s">
        <v>586</v>
      </c>
      <c r="C86" s="55" t="s">
        <v>732</v>
      </c>
      <c r="D86" s="47" t="str">
        <f>INDEX(Leikmannaskrá!$A$2:$D$1171,MATCH(C86,Leikmannaskrá!$A$2:$A$1171,0),2)</f>
        <v>121011-3440</v>
      </c>
      <c r="E86" s="47" t="str">
        <f>INDEX(Leikmannaskrá!$A$2:$D$1171,MATCH(C86,Leikmannaskrá!$A$2:$A$1171,0),3)</f>
        <v>TBR</v>
      </c>
      <c r="F86" s="47">
        <f>SUM(LARGE(H86:O86,{1;2;3;4;5}))</f>
        <v>1270</v>
      </c>
      <c r="G86" s="47">
        <f t="shared" si="2"/>
        <v>1270</v>
      </c>
      <c r="H86" s="60">
        <v>510</v>
      </c>
      <c r="I86" s="60">
        <v>0</v>
      </c>
      <c r="J86" s="60">
        <v>510</v>
      </c>
      <c r="K86" s="60">
        <v>0</v>
      </c>
      <c r="L86" s="60">
        <v>0</v>
      </c>
      <c r="M86" s="60">
        <v>125</v>
      </c>
      <c r="N86" s="60">
        <v>0</v>
      </c>
      <c r="O86" s="60">
        <v>125</v>
      </c>
    </row>
    <row r="87" spans="1:15" ht="21" x14ac:dyDescent="0.5">
      <c r="A87" s="44">
        <v>85</v>
      </c>
      <c r="B87" s="44" t="s">
        <v>586</v>
      </c>
      <c r="C87" s="48" t="s">
        <v>188</v>
      </c>
      <c r="D87" s="47" t="str">
        <f>INDEX(Leikmannaskrá!$A$2:$D$1171,MATCH(C87,Leikmannaskrá!$A$2:$A$1171,0),2)</f>
        <v>150300-3390</v>
      </c>
      <c r="E87" s="47" t="str">
        <f>INDEX(Leikmannaskrá!$A$2:$D$1171,MATCH(C87,Leikmannaskrá!$A$2:$A$1171,0),3)</f>
        <v>TBR</v>
      </c>
      <c r="F87" s="47">
        <f>SUM(LARGE(H87:O87,{1;2;3;4;5}))</f>
        <v>1200</v>
      </c>
      <c r="G87" s="47">
        <f t="shared" si="2"/>
        <v>1200</v>
      </c>
      <c r="H87" s="60">
        <v>0</v>
      </c>
      <c r="I87" s="60">
        <v>0</v>
      </c>
      <c r="J87" s="60">
        <v>0</v>
      </c>
      <c r="K87" s="60">
        <v>0</v>
      </c>
      <c r="L87" s="60">
        <v>0</v>
      </c>
      <c r="M87" s="60">
        <v>0</v>
      </c>
      <c r="N87" s="60">
        <v>0</v>
      </c>
      <c r="O87" s="60">
        <v>1200</v>
      </c>
    </row>
    <row r="88" spans="1:15" ht="21" x14ac:dyDescent="0.5">
      <c r="A88" s="44">
        <v>86</v>
      </c>
      <c r="B88" s="44" t="s">
        <v>586</v>
      </c>
      <c r="C88" s="55" t="s">
        <v>52</v>
      </c>
      <c r="D88" s="47" t="str">
        <f>INDEX(Leikmannaskrá!$A$2:$D$1171,MATCH(C88,Leikmannaskrá!$A$2:$A$1171,0),2)</f>
        <v>101105-3850</v>
      </c>
      <c r="E88" s="47" t="str">
        <f>INDEX(Leikmannaskrá!$A$2:$D$1171,MATCH(C88,Leikmannaskrá!$A$2:$A$1171,0),3)</f>
        <v>BH</v>
      </c>
      <c r="F88" s="47">
        <f>SUM(LARGE(H88:O88,{1;2;3;4;5}))</f>
        <v>1200</v>
      </c>
      <c r="G88" s="47">
        <f t="shared" si="2"/>
        <v>1200</v>
      </c>
      <c r="H88" s="60">
        <v>0</v>
      </c>
      <c r="I88" s="60">
        <v>0</v>
      </c>
      <c r="J88" s="60">
        <v>0</v>
      </c>
      <c r="K88" s="60">
        <v>0</v>
      </c>
      <c r="L88" s="60">
        <v>0</v>
      </c>
      <c r="M88" s="60">
        <v>0</v>
      </c>
      <c r="N88" s="60">
        <v>0</v>
      </c>
      <c r="O88" s="60">
        <v>1200</v>
      </c>
    </row>
    <row r="89" spans="1:15" ht="21" x14ac:dyDescent="0.5">
      <c r="A89" s="44">
        <v>87</v>
      </c>
      <c r="B89" s="44" t="s">
        <v>586</v>
      </c>
      <c r="C89" s="55" t="s">
        <v>246</v>
      </c>
      <c r="D89" s="47" t="str">
        <f>INDEX(Leikmannaskrá!$A$2:$D$1171,MATCH(C89,Leikmannaskrá!$A$2:$A$1171,0),2)</f>
        <v>020197-3319</v>
      </c>
      <c r="E89" s="47" t="str">
        <f>INDEX(Leikmannaskrá!$A$2:$D$1171,MATCH(C89,Leikmannaskrá!$A$2:$A$1171,0),3)</f>
        <v>TBR</v>
      </c>
      <c r="F89" s="47">
        <f>SUM(LARGE(H89:O89,{1;2;3;4;5}))</f>
        <v>1200</v>
      </c>
      <c r="G89" s="47">
        <f t="shared" si="2"/>
        <v>1200</v>
      </c>
      <c r="H89" s="60">
        <v>0</v>
      </c>
      <c r="I89" s="60">
        <v>0</v>
      </c>
      <c r="J89" s="60">
        <v>0</v>
      </c>
      <c r="K89" s="60">
        <v>0</v>
      </c>
      <c r="L89" s="60">
        <v>0</v>
      </c>
      <c r="M89" s="60">
        <v>1200</v>
      </c>
      <c r="N89" s="60">
        <v>0</v>
      </c>
      <c r="O89" s="60">
        <v>0</v>
      </c>
    </row>
    <row r="90" spans="1:15" ht="21" x14ac:dyDescent="0.5">
      <c r="A90" s="44">
        <v>88</v>
      </c>
      <c r="B90" s="44" t="s">
        <v>586</v>
      </c>
      <c r="C90" s="48" t="s">
        <v>148</v>
      </c>
      <c r="D90" s="47" t="str">
        <f>INDEX(Leikmannaskrá!$A$2:$D$1171,MATCH(C90,Leikmannaskrá!$A$2:$A$1171,0),2)</f>
        <v>291201-3260</v>
      </c>
      <c r="E90" s="47" t="str">
        <f>INDEX(Leikmannaskrá!$A$2:$D$1171,MATCH(C90,Leikmannaskrá!$A$2:$A$1171,0),3)</f>
        <v>BH</v>
      </c>
      <c r="F90" s="47">
        <f>SUM(LARGE(H90:O90,{1;2;3;4;5}))</f>
        <v>1000</v>
      </c>
      <c r="G90" s="47">
        <f t="shared" si="2"/>
        <v>1000</v>
      </c>
      <c r="H90" s="60">
        <v>0</v>
      </c>
      <c r="I90" s="60">
        <v>0</v>
      </c>
      <c r="J90" s="60">
        <v>0</v>
      </c>
      <c r="K90" s="60">
        <v>0</v>
      </c>
      <c r="L90" s="60">
        <v>0</v>
      </c>
      <c r="M90" s="60">
        <v>0</v>
      </c>
      <c r="N90" s="60">
        <v>500</v>
      </c>
      <c r="O90" s="60">
        <v>500</v>
      </c>
    </row>
    <row r="91" spans="1:15" ht="21" x14ac:dyDescent="0.5">
      <c r="A91" s="44">
        <v>89</v>
      </c>
      <c r="B91" s="44" t="s">
        <v>586</v>
      </c>
      <c r="C91" s="55" t="s">
        <v>785</v>
      </c>
      <c r="D91" s="47" t="str">
        <f>INDEX(Leikmannaskrá!$A$2:$D$1171,MATCH(C91,Leikmannaskrá!$A$2:$A$1171,0),2)</f>
        <v>270411-3550</v>
      </c>
      <c r="E91" s="47" t="str">
        <f>INDEX(Leikmannaskrá!$A$2:$D$1171,MATCH(C91,Leikmannaskrá!$A$2:$A$1171,0),3)</f>
        <v>BH</v>
      </c>
      <c r="F91" s="47">
        <f>SUM(LARGE(H91:O91,{1;2;3;4;5}))</f>
        <v>975</v>
      </c>
      <c r="G91" s="47">
        <f t="shared" si="2"/>
        <v>975</v>
      </c>
      <c r="H91" s="60">
        <v>0</v>
      </c>
      <c r="I91" s="60">
        <v>0</v>
      </c>
      <c r="J91" s="60">
        <v>0</v>
      </c>
      <c r="K91" s="60">
        <v>125</v>
      </c>
      <c r="L91" s="60">
        <v>0</v>
      </c>
      <c r="M91" s="60">
        <v>850</v>
      </c>
      <c r="N91" s="60">
        <v>0</v>
      </c>
      <c r="O91" s="60">
        <v>0</v>
      </c>
    </row>
    <row r="92" spans="1:15" ht="21" x14ac:dyDescent="0.5">
      <c r="A92" s="44">
        <v>90</v>
      </c>
      <c r="B92" s="44" t="s">
        <v>586</v>
      </c>
      <c r="C92" s="55" t="s">
        <v>778</v>
      </c>
      <c r="D92" s="47" t="str">
        <f>INDEX(Leikmannaskrá!$A$2:$D$1171,MATCH(C92,Leikmannaskrá!$A$2:$A$1171,0),2)</f>
        <v>090811-2230</v>
      </c>
      <c r="E92" s="47" t="str">
        <f>INDEX(Leikmannaskrá!$A$2:$D$1171,MATCH(C92,Leikmannaskrá!$A$2:$A$1171,0),3)</f>
        <v>BH</v>
      </c>
      <c r="F92" s="47">
        <f>SUM(LARGE(H92:O92,{1;2;3;4;5}))</f>
        <v>975</v>
      </c>
      <c r="G92" s="47">
        <f t="shared" si="2"/>
        <v>975</v>
      </c>
      <c r="H92" s="60">
        <v>0</v>
      </c>
      <c r="I92" s="60">
        <v>0</v>
      </c>
      <c r="J92" s="60">
        <v>0</v>
      </c>
      <c r="K92" s="60">
        <v>125</v>
      </c>
      <c r="L92" s="60">
        <v>0</v>
      </c>
      <c r="M92" s="60">
        <v>850</v>
      </c>
      <c r="N92" s="60">
        <v>0</v>
      </c>
      <c r="O92" s="60">
        <v>0</v>
      </c>
    </row>
    <row r="93" spans="1:15" ht="21" x14ac:dyDescent="0.5">
      <c r="A93" s="44">
        <v>91</v>
      </c>
      <c r="B93" s="44" t="s">
        <v>586</v>
      </c>
      <c r="C93" s="55" t="s">
        <v>82</v>
      </c>
      <c r="D93" s="47" t="str">
        <f>INDEX(Leikmannaskrá!$A$2:$D$1171,MATCH(C93,Leikmannaskrá!$A$2:$A$1171,0),2)</f>
        <v>101006-2120</v>
      </c>
      <c r="E93" s="47" t="str">
        <f>INDEX(Leikmannaskrá!$A$2:$D$1171,MATCH(C93,Leikmannaskrá!$A$2:$A$1171,0),3)</f>
        <v>TBR</v>
      </c>
      <c r="F93" s="47">
        <f>SUM(LARGE(H93:O93,{1;2;3;4;5}))</f>
        <v>760</v>
      </c>
      <c r="G93" s="47">
        <f t="shared" si="2"/>
        <v>760</v>
      </c>
      <c r="H93" s="60">
        <v>0</v>
      </c>
      <c r="I93" s="60">
        <v>510</v>
      </c>
      <c r="J93" s="60">
        <v>250</v>
      </c>
      <c r="K93" s="60">
        <v>0</v>
      </c>
      <c r="L93" s="60">
        <v>0</v>
      </c>
      <c r="M93" s="60">
        <v>0</v>
      </c>
      <c r="N93" s="60">
        <v>0</v>
      </c>
      <c r="O93" s="60">
        <v>0</v>
      </c>
    </row>
    <row r="94" spans="1:15" ht="21" x14ac:dyDescent="0.5">
      <c r="A94" s="44">
        <v>92</v>
      </c>
      <c r="B94" s="44" t="s">
        <v>586</v>
      </c>
      <c r="C94" s="55" t="s">
        <v>734</v>
      </c>
      <c r="D94" s="47" t="str">
        <f>INDEX(Leikmannaskrá!$A$2:$D$1171,MATCH(C94,Leikmannaskrá!$A$2:$A$1171,0),2)</f>
        <v>020311-3550</v>
      </c>
      <c r="E94" s="47" t="str">
        <f>INDEX(Leikmannaskrá!$A$2:$D$1171,MATCH(C94,Leikmannaskrá!$A$2:$A$1171,0),3)</f>
        <v>TBR</v>
      </c>
      <c r="F94" s="47">
        <f>SUM(LARGE(H94:O94,{1;2;3;4;5}))</f>
        <v>760</v>
      </c>
      <c r="G94" s="47">
        <f t="shared" si="2"/>
        <v>760</v>
      </c>
      <c r="H94" s="60">
        <v>510</v>
      </c>
      <c r="I94" s="60">
        <v>0</v>
      </c>
      <c r="J94" s="60">
        <v>0</v>
      </c>
      <c r="K94" s="60">
        <v>0</v>
      </c>
      <c r="L94" s="60">
        <v>0</v>
      </c>
      <c r="M94" s="60">
        <v>125</v>
      </c>
      <c r="N94" s="60">
        <v>0</v>
      </c>
      <c r="O94" s="60">
        <v>125</v>
      </c>
    </row>
    <row r="95" spans="1:15" ht="21" x14ac:dyDescent="0.5">
      <c r="A95" s="44">
        <v>93</v>
      </c>
      <c r="B95" s="44" t="s">
        <v>586</v>
      </c>
      <c r="C95" s="55" t="s">
        <v>555</v>
      </c>
      <c r="D95" s="47" t="str">
        <f>INDEX(Leikmannaskrá!$A$2:$D$1171,MATCH(C95,Leikmannaskrá!$A$2:$A$1171,0),2)</f>
        <v>150977-5689</v>
      </c>
      <c r="E95" s="47" t="str">
        <f>INDEX(Leikmannaskrá!$A$2:$D$1171,MATCH(C95,Leikmannaskrá!$A$2:$A$1171,0),3)</f>
        <v>UMFA</v>
      </c>
      <c r="F95" s="47">
        <f>SUM(LARGE(H95:O95,{1;2;3;4;5}))</f>
        <v>635</v>
      </c>
      <c r="G95" s="47">
        <f t="shared" si="2"/>
        <v>635</v>
      </c>
      <c r="H95" s="60">
        <v>0</v>
      </c>
      <c r="I95" s="60">
        <v>510</v>
      </c>
      <c r="J95" s="60">
        <v>0</v>
      </c>
      <c r="K95" s="60">
        <v>0</v>
      </c>
      <c r="L95" s="60">
        <v>0</v>
      </c>
      <c r="M95" s="60">
        <v>0</v>
      </c>
      <c r="N95" s="60">
        <v>0</v>
      </c>
      <c r="O95" s="60">
        <v>125</v>
      </c>
    </row>
    <row r="96" spans="1:15" ht="21" x14ac:dyDescent="0.5">
      <c r="A96" s="44">
        <v>94</v>
      </c>
      <c r="B96" s="44" t="s">
        <v>586</v>
      </c>
      <c r="C96" s="55" t="s">
        <v>634</v>
      </c>
      <c r="D96" s="47" t="str">
        <f>INDEX(Leikmannaskrá!$A$2:$D$1171,MATCH(C96,Leikmannaskrá!$A$2:$A$1171,0),2)</f>
        <v>010589-3559</v>
      </c>
      <c r="E96" s="47" t="str">
        <f>INDEX(Leikmannaskrá!$A$2:$D$1171,MATCH(C96,Leikmannaskrá!$A$2:$A$1171,0),3)</f>
        <v>BH</v>
      </c>
      <c r="F96" s="47">
        <f>SUM(LARGE(H96:O96,{1;2;3;4;5}))</f>
        <v>635</v>
      </c>
      <c r="G96" s="47">
        <f t="shared" si="2"/>
        <v>635</v>
      </c>
      <c r="H96" s="60">
        <v>0</v>
      </c>
      <c r="I96" s="60">
        <v>0</v>
      </c>
      <c r="J96" s="60">
        <v>0</v>
      </c>
      <c r="K96" s="60">
        <v>125</v>
      </c>
      <c r="L96" s="60">
        <v>0</v>
      </c>
      <c r="M96" s="60">
        <v>510</v>
      </c>
      <c r="N96" s="60">
        <v>0</v>
      </c>
      <c r="O96" s="60">
        <v>0</v>
      </c>
    </row>
    <row r="97" spans="1:15" ht="21" x14ac:dyDescent="0.5">
      <c r="A97" s="44">
        <v>95</v>
      </c>
      <c r="B97" s="44" t="s">
        <v>586</v>
      </c>
      <c r="C97" s="55" t="s">
        <v>79</v>
      </c>
      <c r="D97" s="47" t="str">
        <f>INDEX(Leikmannaskrá!$A$2:$D$1171,MATCH(C97,Leikmannaskrá!$A$2:$A$1171,0),2)</f>
        <v>170998-2869</v>
      </c>
      <c r="E97" s="47" t="str">
        <f>INDEX(Leikmannaskrá!$A$2:$D$1171,MATCH(C97,Leikmannaskrá!$A$2:$A$1171,0),3)</f>
        <v>Samherjar</v>
      </c>
      <c r="F97" s="47">
        <f>SUM(LARGE(H97:O97,{1;2;3;4;5}))</f>
        <v>510</v>
      </c>
      <c r="G97" s="47">
        <f t="shared" si="2"/>
        <v>510</v>
      </c>
      <c r="H97" s="60">
        <v>0</v>
      </c>
      <c r="I97" s="60">
        <v>0</v>
      </c>
      <c r="J97" s="60">
        <v>0</v>
      </c>
      <c r="K97" s="60">
        <v>0</v>
      </c>
      <c r="L97" s="60">
        <v>0</v>
      </c>
      <c r="M97" s="60">
        <v>0</v>
      </c>
      <c r="N97" s="60">
        <v>0</v>
      </c>
      <c r="O97" s="60">
        <v>510</v>
      </c>
    </row>
    <row r="98" spans="1:15" ht="21" x14ac:dyDescent="0.5">
      <c r="A98" s="44">
        <v>96</v>
      </c>
      <c r="B98" s="44" t="s">
        <v>586</v>
      </c>
      <c r="C98" s="55" t="s">
        <v>708</v>
      </c>
      <c r="D98" s="47" t="str">
        <f>INDEX(Leikmannaskrá!$A$2:$D$1171,MATCH(C98,Leikmannaskrá!$A$2:$A$1171,0),2)</f>
        <v>021281-4849</v>
      </c>
      <c r="E98" s="47" t="str">
        <f>INDEX(Leikmannaskrá!$A$2:$D$1171,MATCH(C98,Leikmannaskrá!$A$2:$A$1171,0),3)</f>
        <v>Samherjar</v>
      </c>
      <c r="F98" s="47">
        <f>SUM(LARGE(H98:O98,{1;2;3;4;5}))</f>
        <v>510</v>
      </c>
      <c r="G98" s="47">
        <f t="shared" si="2"/>
        <v>510</v>
      </c>
      <c r="H98" s="60">
        <v>0</v>
      </c>
      <c r="I98" s="60">
        <v>0</v>
      </c>
      <c r="J98" s="60">
        <v>0</v>
      </c>
      <c r="K98" s="60">
        <v>0</v>
      </c>
      <c r="L98" s="60">
        <v>0</v>
      </c>
      <c r="M98" s="60">
        <v>0</v>
      </c>
      <c r="N98" s="60">
        <v>0</v>
      </c>
      <c r="O98" s="60">
        <v>510</v>
      </c>
    </row>
    <row r="99" spans="1:15" ht="21" x14ac:dyDescent="0.5">
      <c r="A99" s="44">
        <v>97</v>
      </c>
      <c r="B99" s="44" t="s">
        <v>586</v>
      </c>
      <c r="C99" s="55" t="s">
        <v>258</v>
      </c>
      <c r="D99" s="47" t="str">
        <f>INDEX(Leikmannaskrá!$A$2:$D$1171,MATCH(C99,Leikmannaskrá!$A$2:$A$1171,0),2)</f>
        <v>180169-5889</v>
      </c>
      <c r="E99" s="47" t="str">
        <f>INDEX(Leikmannaskrá!$A$2:$D$1171,MATCH(C99,Leikmannaskrá!$A$2:$A$1171,0),3)</f>
        <v>TBR</v>
      </c>
      <c r="F99" s="47">
        <f>SUM(LARGE(H99:O99,{1;2;3;4;5}))</f>
        <v>510</v>
      </c>
      <c r="G99" s="47">
        <f t="shared" ref="G99:G130" si="3">SUM(H99:O99)</f>
        <v>510</v>
      </c>
      <c r="H99" s="60">
        <v>0</v>
      </c>
      <c r="I99" s="60">
        <v>0</v>
      </c>
      <c r="J99" s="60">
        <v>0</v>
      </c>
      <c r="K99" s="60">
        <v>0</v>
      </c>
      <c r="L99" s="60">
        <v>0</v>
      </c>
      <c r="M99" s="60">
        <v>0</v>
      </c>
      <c r="N99" s="60">
        <v>0</v>
      </c>
      <c r="O99" s="60">
        <v>510</v>
      </c>
    </row>
    <row r="100" spans="1:15" ht="21" x14ac:dyDescent="0.5">
      <c r="A100" s="44">
        <v>98</v>
      </c>
      <c r="B100" s="44" t="s">
        <v>586</v>
      </c>
      <c r="C100" s="55" t="s">
        <v>628</v>
      </c>
      <c r="D100" s="47" t="str">
        <f>INDEX(Leikmannaskrá!$A$2:$D$1171,MATCH(C100,Leikmannaskrá!$A$2:$A$1171,0),2)</f>
        <v>141276-5499</v>
      </c>
      <c r="E100" s="47" t="str">
        <f>INDEX(Leikmannaskrá!$A$2:$D$1171,MATCH(C100,Leikmannaskrá!$A$2:$A$1171,0),3)</f>
        <v>TBR</v>
      </c>
      <c r="F100" s="47">
        <f>SUM(LARGE(H100:O100,{1;2;3;4;5}))</f>
        <v>510</v>
      </c>
      <c r="G100" s="47">
        <f t="shared" si="3"/>
        <v>510</v>
      </c>
      <c r="H100" s="60">
        <v>0</v>
      </c>
      <c r="I100" s="60">
        <v>510</v>
      </c>
      <c r="J100" s="60">
        <v>0</v>
      </c>
      <c r="K100" s="60">
        <v>0</v>
      </c>
      <c r="L100" s="60">
        <v>0</v>
      </c>
      <c r="M100" s="60">
        <v>0</v>
      </c>
      <c r="N100" s="60">
        <v>0</v>
      </c>
      <c r="O100" s="60">
        <v>0</v>
      </c>
    </row>
    <row r="101" spans="1:15" ht="21" x14ac:dyDescent="0.5">
      <c r="A101" s="44">
        <v>99</v>
      </c>
      <c r="B101" s="44" t="s">
        <v>586</v>
      </c>
      <c r="C101" s="55" t="s">
        <v>771</v>
      </c>
      <c r="D101" s="47" t="str">
        <f>INDEX(Leikmannaskrá!$A$2:$D$1171,MATCH(C101,Leikmannaskrá!$A$2:$A$1171,0),2)</f>
        <v>290775-5589</v>
      </c>
      <c r="E101" s="47" t="str">
        <f>INDEX(Leikmannaskrá!$A$2:$D$1171,MATCH(C101,Leikmannaskrá!$A$2:$A$1171,0),3)</f>
        <v>TBR</v>
      </c>
      <c r="F101" s="47">
        <f>SUM(LARGE(H101:O101,{1;2;3;4;5}))</f>
        <v>510</v>
      </c>
      <c r="G101" s="47">
        <f t="shared" si="3"/>
        <v>510</v>
      </c>
      <c r="H101" s="60">
        <v>0</v>
      </c>
      <c r="I101" s="60">
        <v>0</v>
      </c>
      <c r="J101" s="60">
        <v>510</v>
      </c>
      <c r="K101" s="60">
        <v>0</v>
      </c>
      <c r="L101" s="60">
        <v>0</v>
      </c>
      <c r="M101" s="60">
        <v>0</v>
      </c>
      <c r="N101" s="60">
        <v>0</v>
      </c>
      <c r="O101" s="60">
        <v>0</v>
      </c>
    </row>
    <row r="102" spans="1:15" ht="21" x14ac:dyDescent="0.5">
      <c r="A102" s="44">
        <v>100</v>
      </c>
      <c r="B102" s="44" t="s">
        <v>586</v>
      </c>
      <c r="C102" s="55" t="s">
        <v>453</v>
      </c>
      <c r="D102" s="47" t="str">
        <f>INDEX(Leikmannaskrá!$A$2:$D$1171,MATCH(C102,Leikmannaskrá!$A$2:$A$1171,0),2)</f>
        <v>071207-4040</v>
      </c>
      <c r="E102" s="47" t="str">
        <f>INDEX(Leikmannaskrá!$A$2:$D$1171,MATCH(C102,Leikmannaskrá!$A$2:$A$1171,0),3)</f>
        <v>KR</v>
      </c>
      <c r="F102" s="47">
        <f>SUM(LARGE(H102:O102,{1;2;3;4;5}))</f>
        <v>510</v>
      </c>
      <c r="G102" s="47">
        <f t="shared" si="3"/>
        <v>510</v>
      </c>
      <c r="H102" s="60">
        <v>0</v>
      </c>
      <c r="I102" s="60">
        <v>0</v>
      </c>
      <c r="J102" s="60">
        <v>0</v>
      </c>
      <c r="K102" s="60">
        <v>510</v>
      </c>
      <c r="L102" s="60">
        <v>0</v>
      </c>
      <c r="M102" s="60">
        <v>0</v>
      </c>
      <c r="N102" s="60">
        <v>0</v>
      </c>
      <c r="O102" s="60">
        <v>0</v>
      </c>
    </row>
    <row r="103" spans="1:15" ht="21" x14ac:dyDescent="0.5">
      <c r="A103" s="44">
        <v>101</v>
      </c>
      <c r="B103" s="44" t="s">
        <v>586</v>
      </c>
      <c r="C103" s="55" t="s">
        <v>485</v>
      </c>
      <c r="D103" s="47" t="str">
        <f>INDEX(Leikmannaskrá!$A$2:$D$1171,MATCH(C103,Leikmannaskrá!$A$2:$A$1171,0),2)</f>
        <v>161189-2869</v>
      </c>
      <c r="E103" s="47" t="str">
        <f>INDEX(Leikmannaskrá!$A$2:$D$1171,MATCH(C103,Leikmannaskrá!$A$2:$A$1171,0),3)</f>
        <v>TBR</v>
      </c>
      <c r="F103" s="47">
        <f>SUM(LARGE(H103:O103,{1;2;3;4;5}))</f>
        <v>510</v>
      </c>
      <c r="G103" s="47">
        <f t="shared" si="3"/>
        <v>510</v>
      </c>
      <c r="H103" s="60">
        <v>0</v>
      </c>
      <c r="I103" s="60">
        <v>0</v>
      </c>
      <c r="J103" s="60">
        <v>0</v>
      </c>
      <c r="K103" s="60">
        <v>0</v>
      </c>
      <c r="L103" s="60">
        <v>510</v>
      </c>
      <c r="M103" s="60">
        <v>0</v>
      </c>
      <c r="N103" s="60">
        <v>0</v>
      </c>
      <c r="O103" s="60">
        <v>0</v>
      </c>
    </row>
    <row r="104" spans="1:15" ht="21" x14ac:dyDescent="0.5">
      <c r="A104" s="44">
        <v>102</v>
      </c>
      <c r="B104" s="44" t="s">
        <v>586</v>
      </c>
      <c r="C104" s="48" t="s">
        <v>501</v>
      </c>
      <c r="D104" s="47" t="str">
        <f>INDEX(Leikmannaskrá!$A$2:$D$1171,MATCH(C104,Leikmannaskrá!$A$2:$A$1171,0),2)</f>
        <v>290604-2140</v>
      </c>
      <c r="E104" s="47" t="str">
        <f>INDEX(Leikmannaskrá!$A$2:$D$1171,MATCH(C104,Leikmannaskrá!$A$2:$A$1171,0),3)</f>
        <v>BH</v>
      </c>
      <c r="F104" s="47">
        <f>SUM(LARGE(H104:O104,{1;2;3;4;5}))</f>
        <v>500</v>
      </c>
      <c r="G104" s="47">
        <f t="shared" si="3"/>
        <v>500</v>
      </c>
      <c r="H104" s="60">
        <v>0</v>
      </c>
      <c r="I104" s="60">
        <v>0</v>
      </c>
      <c r="J104" s="60">
        <v>0</v>
      </c>
      <c r="K104" s="60">
        <v>250</v>
      </c>
      <c r="L104" s="60">
        <v>0</v>
      </c>
      <c r="M104" s="60">
        <v>0</v>
      </c>
      <c r="N104" s="60">
        <v>250</v>
      </c>
      <c r="O104" s="60">
        <v>0</v>
      </c>
    </row>
    <row r="105" spans="1:15" ht="21" x14ac:dyDescent="0.5">
      <c r="A105" s="44">
        <v>103</v>
      </c>
      <c r="B105" s="44" t="s">
        <v>586</v>
      </c>
      <c r="C105" s="66" t="s">
        <v>471</v>
      </c>
      <c r="D105" s="47" t="str">
        <f>INDEX(Leikmannaskrá!$A$2:$D$1171,MATCH(C105,Leikmannaskrá!$A$2:$A$1171,0),2)</f>
        <v>190595-2269</v>
      </c>
      <c r="E105" s="47" t="str">
        <f>INDEX(Leikmannaskrá!$A$2:$D$1171,MATCH(C105,Leikmannaskrá!$A$2:$A$1171,0),3)</f>
        <v>TBR</v>
      </c>
      <c r="F105" s="47">
        <f>SUM(LARGE(H105:O105,{1;2;3;4;5}))</f>
        <v>500</v>
      </c>
      <c r="G105" s="47">
        <f t="shared" si="3"/>
        <v>500</v>
      </c>
      <c r="H105" s="60">
        <v>0</v>
      </c>
      <c r="I105" s="60">
        <v>0</v>
      </c>
      <c r="J105" s="60">
        <v>0</v>
      </c>
      <c r="K105" s="60">
        <v>0</v>
      </c>
      <c r="L105" s="60">
        <v>0</v>
      </c>
      <c r="M105" s="60">
        <v>0</v>
      </c>
      <c r="N105" s="60">
        <v>500</v>
      </c>
      <c r="O105" s="60">
        <v>0</v>
      </c>
    </row>
    <row r="106" spans="1:15" ht="21" x14ac:dyDescent="0.5">
      <c r="A106" s="44">
        <v>104</v>
      </c>
      <c r="B106" s="44" t="s">
        <v>586</v>
      </c>
      <c r="C106" s="55" t="s">
        <v>617</v>
      </c>
      <c r="D106" s="47" t="str">
        <f>INDEX(Leikmannaskrá!$A$2:$D$1171,MATCH(C106,Leikmannaskrá!$A$2:$A$1171,0),2)</f>
        <v>110185-5969</v>
      </c>
      <c r="E106" s="47" t="str">
        <f>INDEX(Leikmannaskrá!$A$2:$D$1171,MATCH(C106,Leikmannaskrá!$A$2:$A$1171,0),3)</f>
        <v>KR</v>
      </c>
      <c r="F106" s="47">
        <f>SUM(LARGE(H106:O106,{1;2;3;4;5}))</f>
        <v>500</v>
      </c>
      <c r="G106" s="47">
        <f t="shared" si="3"/>
        <v>500</v>
      </c>
      <c r="H106" s="60">
        <v>125</v>
      </c>
      <c r="I106" s="60">
        <v>0</v>
      </c>
      <c r="J106" s="60">
        <v>0</v>
      </c>
      <c r="K106" s="60">
        <v>0</v>
      </c>
      <c r="L106" s="60">
        <v>125</v>
      </c>
      <c r="M106" s="60">
        <v>125</v>
      </c>
      <c r="N106" s="60">
        <v>0</v>
      </c>
      <c r="O106" s="60">
        <v>125</v>
      </c>
    </row>
    <row r="107" spans="1:15" ht="21" x14ac:dyDescent="0.5">
      <c r="A107" s="44">
        <v>105</v>
      </c>
      <c r="B107" s="44" t="s">
        <v>586</v>
      </c>
      <c r="C107" s="55" t="s">
        <v>717</v>
      </c>
      <c r="D107" s="47" t="str">
        <f>INDEX(Leikmannaskrá!$A$2:$D$1171,MATCH(C107,Leikmannaskrá!$A$2:$A$1171,0),2)</f>
        <v>311072-3079</v>
      </c>
      <c r="E107" s="47" t="str">
        <f>INDEX(Leikmannaskrá!$A$2:$D$1171,MATCH(C107,Leikmannaskrá!$A$2:$A$1171,0),3)</f>
        <v>UMFA</v>
      </c>
      <c r="F107" s="47">
        <f>SUM(LARGE(H107:O107,{1;2;3;4;5}))</f>
        <v>380</v>
      </c>
      <c r="G107" s="47">
        <f t="shared" si="3"/>
        <v>380</v>
      </c>
      <c r="H107" s="60">
        <v>0</v>
      </c>
      <c r="I107" s="60">
        <v>255</v>
      </c>
      <c r="J107" s="60">
        <v>0</v>
      </c>
      <c r="K107" s="60">
        <v>0</v>
      </c>
      <c r="L107" s="60">
        <v>0</v>
      </c>
      <c r="M107" s="60">
        <v>0</v>
      </c>
      <c r="N107" s="60">
        <v>0</v>
      </c>
      <c r="O107" s="60">
        <v>125</v>
      </c>
    </row>
    <row r="108" spans="1:15" ht="21" x14ac:dyDescent="0.5">
      <c r="A108" s="44">
        <v>106</v>
      </c>
      <c r="B108" s="44" t="s">
        <v>586</v>
      </c>
      <c r="C108" s="55" t="s">
        <v>710</v>
      </c>
      <c r="D108" s="47" t="str">
        <f>INDEX(Leikmannaskrá!$A$2:$D$1171,MATCH(C108,Leikmannaskrá!$A$2:$A$1171,0),2)</f>
        <v>180481-5679</v>
      </c>
      <c r="E108" s="47" t="str">
        <f>INDEX(Leikmannaskrá!$A$2:$D$1171,MATCH(C108,Leikmannaskrá!$A$2:$A$1171,0),3)</f>
        <v>UMFA</v>
      </c>
      <c r="F108" s="47">
        <f>SUM(LARGE(H108:O108,{1;2;3;4;5}))</f>
        <v>380</v>
      </c>
      <c r="G108" s="47">
        <f t="shared" si="3"/>
        <v>380</v>
      </c>
      <c r="H108" s="60">
        <v>0</v>
      </c>
      <c r="I108" s="60">
        <v>255</v>
      </c>
      <c r="J108" s="60">
        <v>0</v>
      </c>
      <c r="K108" s="60">
        <v>0</v>
      </c>
      <c r="L108" s="60">
        <v>0</v>
      </c>
      <c r="M108" s="60">
        <v>0</v>
      </c>
      <c r="N108" s="60">
        <v>0</v>
      </c>
      <c r="O108" s="60">
        <v>125</v>
      </c>
    </row>
    <row r="109" spans="1:15" ht="21" x14ac:dyDescent="0.5">
      <c r="A109" s="44">
        <v>107</v>
      </c>
      <c r="B109" s="44" t="s">
        <v>586</v>
      </c>
      <c r="C109" s="55" t="s">
        <v>236</v>
      </c>
      <c r="D109" s="47" t="str">
        <f>INDEX(Leikmannaskrá!$A$2:$D$1171,MATCH(C109,Leikmannaskrá!$A$2:$A$1171,0),2)</f>
        <v>050896-2189</v>
      </c>
      <c r="E109" s="47" t="str">
        <f>INDEX(Leikmannaskrá!$A$2:$D$1171,MATCH(C109,Leikmannaskrá!$A$2:$A$1171,0),3)</f>
        <v>BH</v>
      </c>
      <c r="F109" s="47">
        <f>SUM(LARGE(H109:O109,{1;2;3;4;5}))</f>
        <v>250</v>
      </c>
      <c r="G109" s="47">
        <f t="shared" si="3"/>
        <v>250</v>
      </c>
      <c r="H109" s="60">
        <v>0</v>
      </c>
      <c r="I109" s="60">
        <v>0</v>
      </c>
      <c r="J109" s="60">
        <v>0</v>
      </c>
      <c r="K109" s="60">
        <v>0</v>
      </c>
      <c r="L109" s="60">
        <v>0</v>
      </c>
      <c r="M109" s="60">
        <v>0</v>
      </c>
      <c r="N109" s="60">
        <v>125</v>
      </c>
      <c r="O109" s="60">
        <v>125</v>
      </c>
    </row>
    <row r="110" spans="1:15" ht="21" x14ac:dyDescent="0.5">
      <c r="A110" s="44">
        <v>108</v>
      </c>
      <c r="B110" s="44" t="s">
        <v>586</v>
      </c>
      <c r="C110" s="55" t="s">
        <v>543</v>
      </c>
      <c r="D110" s="47" t="str">
        <f>INDEX(Leikmannaskrá!$A$2:$D$1171,MATCH(C110,Leikmannaskrá!$A$2:$A$1171,0),2)</f>
        <v>150904-2340</v>
      </c>
      <c r="E110" s="47" t="str">
        <f>INDEX(Leikmannaskrá!$A$2:$D$1171,MATCH(C110,Leikmannaskrá!$A$2:$A$1171,0),3)</f>
        <v>BH</v>
      </c>
      <c r="F110" s="47">
        <f>SUM(LARGE(H110:O110,{1;2;3;4;5}))</f>
        <v>250</v>
      </c>
      <c r="G110" s="47">
        <f t="shared" si="3"/>
        <v>250</v>
      </c>
      <c r="H110" s="60">
        <v>0</v>
      </c>
      <c r="I110" s="60">
        <v>0</v>
      </c>
      <c r="J110" s="60">
        <v>0</v>
      </c>
      <c r="K110" s="60">
        <v>0</v>
      </c>
      <c r="L110" s="60">
        <v>0</v>
      </c>
      <c r="M110" s="60">
        <v>0</v>
      </c>
      <c r="N110" s="60">
        <v>125</v>
      </c>
      <c r="O110" s="60">
        <v>125</v>
      </c>
    </row>
    <row r="111" spans="1:15" ht="21" x14ac:dyDescent="0.5">
      <c r="A111" s="44">
        <v>109</v>
      </c>
      <c r="B111" s="44" t="s">
        <v>586</v>
      </c>
      <c r="C111" s="55" t="s">
        <v>425</v>
      </c>
      <c r="D111" s="47" t="str">
        <f>INDEX(Leikmannaskrá!$A$2:$D$1171,MATCH(C111,Leikmannaskrá!$A$2:$A$1171,0),2)</f>
        <v>270293-3019</v>
      </c>
      <c r="E111" s="47" t="str">
        <f>INDEX(Leikmannaskrá!$A$2:$D$1171,MATCH(C111,Leikmannaskrá!$A$2:$A$1171,0),3)</f>
        <v>BH</v>
      </c>
      <c r="F111" s="47">
        <f>SUM(LARGE(H111:O111,{1;2;3;4;5}))</f>
        <v>250</v>
      </c>
      <c r="G111" s="47">
        <f t="shared" si="3"/>
        <v>250</v>
      </c>
      <c r="H111" s="60">
        <v>0</v>
      </c>
      <c r="I111" s="60">
        <v>0</v>
      </c>
      <c r="J111" s="60">
        <v>0</v>
      </c>
      <c r="K111" s="60">
        <v>0</v>
      </c>
      <c r="L111" s="60">
        <v>0</v>
      </c>
      <c r="M111" s="60">
        <v>0</v>
      </c>
      <c r="N111" s="60">
        <v>0</v>
      </c>
      <c r="O111" s="60">
        <v>250</v>
      </c>
    </row>
    <row r="112" spans="1:15" ht="21" x14ac:dyDescent="0.5">
      <c r="A112" s="44">
        <v>110</v>
      </c>
      <c r="B112" s="44" t="s">
        <v>586</v>
      </c>
      <c r="C112" s="55" t="s">
        <v>84</v>
      </c>
      <c r="D112" s="47" t="str">
        <f>INDEX(Leikmannaskrá!$A$2:$D$1171,MATCH(C112,Leikmannaskrá!$A$2:$A$1171,0),2)</f>
        <v>141097-2969</v>
      </c>
      <c r="E112" s="47" t="str">
        <f>INDEX(Leikmannaskrá!$A$2:$D$1171,MATCH(C112,Leikmannaskrá!$A$2:$A$1171,0),3)</f>
        <v>Samherjar</v>
      </c>
      <c r="F112" s="47">
        <f>SUM(LARGE(H112:O112,{1;2;3;4;5}))</f>
        <v>250</v>
      </c>
      <c r="G112" s="47">
        <f t="shared" si="3"/>
        <v>250</v>
      </c>
      <c r="H112" s="60">
        <v>0</v>
      </c>
      <c r="I112" s="60">
        <v>0</v>
      </c>
      <c r="J112" s="60">
        <v>0</v>
      </c>
      <c r="K112" s="60">
        <v>0</v>
      </c>
      <c r="L112" s="60">
        <v>0</v>
      </c>
      <c r="M112" s="60">
        <v>0</v>
      </c>
      <c r="N112" s="60">
        <v>0</v>
      </c>
      <c r="O112" s="60">
        <v>250</v>
      </c>
    </row>
    <row r="113" spans="1:15" ht="21" x14ac:dyDescent="0.5">
      <c r="A113" s="44">
        <v>111</v>
      </c>
      <c r="B113" s="44" t="s">
        <v>586</v>
      </c>
      <c r="C113" s="55" t="s">
        <v>702</v>
      </c>
      <c r="D113" s="47" t="str">
        <f>INDEX(Leikmannaskrá!$A$2:$D$1171,MATCH(C113,Leikmannaskrá!$A$2:$A$1171,0),2)</f>
        <v>120288-2299</v>
      </c>
      <c r="E113" s="47" t="str">
        <f>INDEX(Leikmannaskrá!$A$2:$D$1171,MATCH(C113,Leikmannaskrá!$A$2:$A$1171,0),3)</f>
        <v>BH</v>
      </c>
      <c r="F113" s="47">
        <f>SUM(LARGE(H113:O113,{1;2;3;4;5}))</f>
        <v>250</v>
      </c>
      <c r="G113" s="47">
        <f t="shared" si="3"/>
        <v>250</v>
      </c>
      <c r="H113" s="60">
        <v>0</v>
      </c>
      <c r="I113" s="60">
        <v>0</v>
      </c>
      <c r="J113" s="60">
        <v>0</v>
      </c>
      <c r="K113" s="60">
        <v>0</v>
      </c>
      <c r="L113" s="60">
        <v>0</v>
      </c>
      <c r="M113" s="60">
        <v>0</v>
      </c>
      <c r="N113" s="60">
        <v>0</v>
      </c>
      <c r="O113" s="60">
        <v>250</v>
      </c>
    </row>
    <row r="114" spans="1:15" ht="21" x14ac:dyDescent="0.5">
      <c r="A114" s="44">
        <v>112</v>
      </c>
      <c r="B114" s="44" t="s">
        <v>586</v>
      </c>
      <c r="C114" s="55" t="s">
        <v>737</v>
      </c>
      <c r="D114" s="47" t="str">
        <f>INDEX(Leikmannaskrá!$A$2:$D$1171,MATCH(C114,Leikmannaskrá!$A$2:$A$1171,0),2)</f>
        <v>210401-3930</v>
      </c>
      <c r="E114" s="47" t="str">
        <f>INDEX(Leikmannaskrá!$A$2:$D$1171,MATCH(C114,Leikmannaskrá!$A$2:$A$1171,0),3)</f>
        <v>Leiknir</v>
      </c>
      <c r="F114" s="47">
        <f>SUM(LARGE(H114:O114,{1;2;3;4;5}))</f>
        <v>250</v>
      </c>
      <c r="G114" s="47">
        <f t="shared" si="3"/>
        <v>250</v>
      </c>
      <c r="H114" s="60">
        <v>125</v>
      </c>
      <c r="I114" s="60">
        <v>0</v>
      </c>
      <c r="J114" s="60">
        <v>0</v>
      </c>
      <c r="K114" s="60">
        <v>0</v>
      </c>
      <c r="L114" s="60">
        <v>0</v>
      </c>
      <c r="M114" s="60">
        <v>0</v>
      </c>
      <c r="N114" s="60">
        <v>0</v>
      </c>
      <c r="O114" s="60">
        <v>125</v>
      </c>
    </row>
    <row r="115" spans="1:15" ht="21" x14ac:dyDescent="0.5">
      <c r="A115" s="44">
        <v>113</v>
      </c>
      <c r="B115" s="44" t="s">
        <v>586</v>
      </c>
      <c r="C115" s="55" t="s">
        <v>743</v>
      </c>
      <c r="D115" s="47" t="str">
        <f>INDEX(Leikmannaskrá!$A$2:$D$1171,MATCH(C115,Leikmannaskrá!$A$2:$A$1171,0),2)</f>
        <v>150402-3280</v>
      </c>
      <c r="E115" s="47" t="str">
        <f>INDEX(Leikmannaskrá!$A$2:$D$1171,MATCH(C115,Leikmannaskrá!$A$2:$A$1171,0),3)</f>
        <v>Umf Katla</v>
      </c>
      <c r="F115" s="47">
        <f>SUM(LARGE(H115:O115,{1;2;3;4;5}))</f>
        <v>250</v>
      </c>
      <c r="G115" s="47">
        <f t="shared" si="3"/>
        <v>250</v>
      </c>
      <c r="H115" s="60">
        <v>0</v>
      </c>
      <c r="I115" s="60">
        <v>250</v>
      </c>
      <c r="J115" s="60">
        <v>0</v>
      </c>
      <c r="K115" s="60">
        <v>0</v>
      </c>
      <c r="L115" s="60">
        <v>0</v>
      </c>
      <c r="M115" s="60">
        <v>0</v>
      </c>
      <c r="N115" s="60">
        <v>0</v>
      </c>
      <c r="O115" s="60">
        <v>0</v>
      </c>
    </row>
    <row r="116" spans="1:15" ht="21" x14ac:dyDescent="0.5">
      <c r="A116" s="44">
        <v>114</v>
      </c>
      <c r="B116" s="44" t="s">
        <v>586</v>
      </c>
      <c r="C116" s="55" t="s">
        <v>483</v>
      </c>
      <c r="D116" s="47" t="str">
        <f>INDEX(Leikmannaskrá!$A$2:$D$1171,MATCH(C116,Leikmannaskrá!$A$2:$A$1171,0),2)</f>
        <v>221299-3299</v>
      </c>
      <c r="E116" s="47" t="str">
        <f>INDEX(Leikmannaskrá!$A$2:$D$1171,MATCH(C116,Leikmannaskrá!$A$2:$A$1171,0),3)</f>
        <v>TBR</v>
      </c>
      <c r="F116" s="47">
        <f>SUM(LARGE(H116:O116,{1;2;3;4;5}))</f>
        <v>250</v>
      </c>
      <c r="G116" s="47">
        <f t="shared" si="3"/>
        <v>250</v>
      </c>
      <c r="H116" s="60">
        <v>0</v>
      </c>
      <c r="I116" s="60">
        <v>250</v>
      </c>
      <c r="J116" s="60">
        <v>0</v>
      </c>
      <c r="K116" s="60">
        <v>0</v>
      </c>
      <c r="L116" s="60">
        <v>0</v>
      </c>
      <c r="M116" s="60">
        <v>0</v>
      </c>
      <c r="N116" s="60">
        <v>0</v>
      </c>
      <c r="O116" s="60">
        <v>0</v>
      </c>
    </row>
    <row r="117" spans="1:15" ht="21" x14ac:dyDescent="0.5">
      <c r="A117" s="44">
        <v>115</v>
      </c>
      <c r="B117" s="44" t="s">
        <v>586</v>
      </c>
      <c r="C117" s="55" t="s">
        <v>767</v>
      </c>
      <c r="D117" s="47" t="str">
        <f>INDEX(Leikmannaskrá!$A$2:$D$1171,MATCH(C117,Leikmannaskrá!$A$2:$A$1171,0),2)</f>
        <v>290105-3310</v>
      </c>
      <c r="E117" s="47" t="str">
        <f>INDEX(Leikmannaskrá!$A$2:$D$1171,MATCH(C117,Leikmannaskrá!$A$2:$A$1171,0),3)</f>
        <v>ÍA</v>
      </c>
      <c r="F117" s="47">
        <f>SUM(LARGE(H117:O117,{1;2;3;4;5}))</f>
        <v>250</v>
      </c>
      <c r="G117" s="47">
        <f t="shared" si="3"/>
        <v>250</v>
      </c>
      <c r="H117" s="60">
        <v>0</v>
      </c>
      <c r="I117" s="60">
        <v>0</v>
      </c>
      <c r="J117" s="60">
        <v>125</v>
      </c>
      <c r="K117" s="60">
        <v>125</v>
      </c>
      <c r="L117" s="60">
        <v>0</v>
      </c>
      <c r="M117" s="60">
        <v>0</v>
      </c>
      <c r="N117" s="60">
        <v>0</v>
      </c>
      <c r="O117" s="60">
        <v>0</v>
      </c>
    </row>
    <row r="118" spans="1:15" ht="21" x14ac:dyDescent="0.5">
      <c r="A118" s="44">
        <v>116</v>
      </c>
      <c r="B118" s="44" t="s">
        <v>586</v>
      </c>
      <c r="C118" s="55" t="s">
        <v>765</v>
      </c>
      <c r="D118" s="47" t="str">
        <f>INDEX(Leikmannaskrá!$A$2:$D$1171,MATCH(C118,Leikmannaskrá!$A$2:$A$1171,0),2)</f>
        <v>240410-3890</v>
      </c>
      <c r="E118" s="47" t="str">
        <f>INDEX(Leikmannaskrá!$A$2:$D$1171,MATCH(C118,Leikmannaskrá!$A$2:$A$1171,0),3)</f>
        <v>ÍA</v>
      </c>
      <c r="F118" s="47">
        <f>SUM(LARGE(H118:O118,{1;2;3;4;5}))</f>
        <v>250</v>
      </c>
      <c r="G118" s="47">
        <f t="shared" si="3"/>
        <v>250</v>
      </c>
      <c r="H118" s="60">
        <v>0</v>
      </c>
      <c r="I118" s="60">
        <v>0</v>
      </c>
      <c r="J118" s="60">
        <v>125</v>
      </c>
      <c r="K118" s="60">
        <v>125</v>
      </c>
      <c r="L118" s="60">
        <v>0</v>
      </c>
      <c r="M118" s="60">
        <v>0</v>
      </c>
      <c r="N118" s="60">
        <v>0</v>
      </c>
      <c r="O118" s="60">
        <v>0</v>
      </c>
    </row>
    <row r="119" spans="1:15" ht="21" x14ac:dyDescent="0.5">
      <c r="A119" s="44">
        <v>117</v>
      </c>
      <c r="B119" s="44" t="s">
        <v>586</v>
      </c>
      <c r="C119" s="55" t="s">
        <v>792</v>
      </c>
      <c r="D119" s="47" t="str">
        <f>INDEX(Leikmannaskrá!$A$2:$D$1171,MATCH(C119,Leikmannaskrá!$A$2:$A$1171,0),2)</f>
        <v>200111-2890</v>
      </c>
      <c r="E119" s="47" t="str">
        <f>INDEX(Leikmannaskrá!$A$2:$D$1171,MATCH(C119,Leikmannaskrá!$A$2:$A$1171,0),3)</f>
        <v>Hamar</v>
      </c>
      <c r="F119" s="47">
        <f>SUM(LARGE(H119:O119,{1;2;3;4;5}))</f>
        <v>250</v>
      </c>
      <c r="G119" s="47">
        <f t="shared" si="3"/>
        <v>250</v>
      </c>
      <c r="H119" s="60">
        <v>0</v>
      </c>
      <c r="I119" s="60">
        <v>0</v>
      </c>
      <c r="J119" s="60">
        <v>0</v>
      </c>
      <c r="K119" s="60">
        <v>0</v>
      </c>
      <c r="L119" s="60">
        <v>125</v>
      </c>
      <c r="M119" s="60">
        <v>125</v>
      </c>
      <c r="N119" s="60">
        <v>0</v>
      </c>
      <c r="O119" s="60">
        <v>0</v>
      </c>
    </row>
    <row r="120" spans="1:15" ht="21" x14ac:dyDescent="0.5">
      <c r="A120" s="44">
        <v>118</v>
      </c>
      <c r="B120" s="44" t="s">
        <v>586</v>
      </c>
      <c r="C120" s="55" t="s">
        <v>293</v>
      </c>
      <c r="D120" s="47" t="str">
        <f>INDEX(Leikmannaskrá!$A$2:$D$1171,MATCH(C120,Leikmannaskrá!$A$2:$A$1171,0),2)</f>
        <v>070907-3990</v>
      </c>
      <c r="E120" s="47" t="str">
        <f>INDEX(Leikmannaskrá!$A$2:$D$1171,MATCH(C120,Leikmannaskrá!$A$2:$A$1171,0),3)</f>
        <v>ÍA</v>
      </c>
      <c r="F120" s="47">
        <f>SUM(LARGE(H120:O120,{1;2;3;4;5}))</f>
        <v>125</v>
      </c>
      <c r="G120" s="47">
        <f t="shared" si="3"/>
        <v>125</v>
      </c>
      <c r="H120" s="60">
        <v>0</v>
      </c>
      <c r="I120" s="60">
        <v>0</v>
      </c>
      <c r="J120" s="60">
        <v>125</v>
      </c>
      <c r="K120" s="60">
        <v>0</v>
      </c>
      <c r="L120" s="60">
        <v>0</v>
      </c>
      <c r="M120" s="60">
        <v>0</v>
      </c>
      <c r="N120" s="60">
        <v>0</v>
      </c>
      <c r="O120" s="60">
        <v>0</v>
      </c>
    </row>
    <row r="121" spans="1:15" ht="21" x14ac:dyDescent="0.5">
      <c r="A121" s="44">
        <v>119</v>
      </c>
      <c r="B121" s="44" t="s">
        <v>586</v>
      </c>
      <c r="C121" s="55" t="s">
        <v>675</v>
      </c>
      <c r="D121" s="47" t="str">
        <f>INDEX(Leikmannaskrá!$A$2:$D$1171,MATCH(C121,Leikmannaskrá!$A$2:$A$1171,0),2)</f>
        <v>050388-2129</v>
      </c>
      <c r="E121" s="47" t="str">
        <f>INDEX(Leikmannaskrá!$A$2:$D$1171,MATCH(C121,Leikmannaskrá!$A$2:$A$1171,0),3)</f>
        <v>Samherjar</v>
      </c>
      <c r="F121" s="47">
        <f>SUM(LARGE(H121:O121,{1;2;3;4;5}))</f>
        <v>125</v>
      </c>
      <c r="G121" s="47">
        <f t="shared" si="3"/>
        <v>125</v>
      </c>
      <c r="H121" s="60">
        <v>0</v>
      </c>
      <c r="I121" s="60">
        <v>0</v>
      </c>
      <c r="J121" s="60">
        <v>0</v>
      </c>
      <c r="K121" s="60">
        <v>0</v>
      </c>
      <c r="L121" s="60">
        <v>0</v>
      </c>
      <c r="M121" s="60">
        <v>0</v>
      </c>
      <c r="N121" s="60">
        <v>0</v>
      </c>
      <c r="O121" s="60">
        <v>125</v>
      </c>
    </row>
    <row r="122" spans="1:15" ht="21" x14ac:dyDescent="0.5">
      <c r="A122" s="44">
        <v>120</v>
      </c>
      <c r="B122" s="44" t="s">
        <v>586</v>
      </c>
      <c r="C122" s="55" t="s">
        <v>61</v>
      </c>
      <c r="D122" s="47" t="str">
        <f>INDEX(Leikmannaskrá!$A$2:$D$1171,MATCH(C122,Leikmannaskrá!$A$2:$A$1171,0),2)</f>
        <v>180895-2649</v>
      </c>
      <c r="E122" s="47" t="str">
        <f>INDEX(Leikmannaskrá!$A$2:$D$1171,MATCH(C122,Leikmannaskrá!$A$2:$A$1171,0),3)</f>
        <v>UMFA</v>
      </c>
      <c r="F122" s="47">
        <f>SUM(LARGE(H122:O122,{1;2;3;4;5}))</f>
        <v>125</v>
      </c>
      <c r="G122" s="47">
        <f t="shared" si="3"/>
        <v>125</v>
      </c>
      <c r="H122" s="60">
        <v>0</v>
      </c>
      <c r="I122" s="60">
        <v>0</v>
      </c>
      <c r="J122" s="60">
        <v>0</v>
      </c>
      <c r="K122" s="60">
        <v>0</v>
      </c>
      <c r="L122" s="60">
        <v>0</v>
      </c>
      <c r="M122" s="60">
        <v>0</v>
      </c>
      <c r="N122" s="60">
        <v>0</v>
      </c>
      <c r="O122" s="60">
        <v>125</v>
      </c>
    </row>
    <row r="123" spans="1:15" ht="21" x14ac:dyDescent="0.5">
      <c r="A123" s="44">
        <v>121</v>
      </c>
      <c r="B123" s="44" t="s">
        <v>586</v>
      </c>
      <c r="C123" s="55" t="s">
        <v>746</v>
      </c>
      <c r="D123" s="47" t="str">
        <f>INDEX(Leikmannaskrá!$A$2:$D$1171,MATCH(C123,Leikmannaskrá!$A$2:$A$1171,0),2)</f>
        <v>061085-4089</v>
      </c>
      <c r="E123" s="47" t="str">
        <f>INDEX(Leikmannaskrá!$A$2:$D$1171,MATCH(C123,Leikmannaskrá!$A$2:$A$1171,0),3)</f>
        <v>Umf Katla</v>
      </c>
      <c r="F123" s="47">
        <f>SUM(LARGE(H123:O123,{1;2;3;4;5}))</f>
        <v>125</v>
      </c>
      <c r="G123" s="47">
        <f t="shared" si="3"/>
        <v>125</v>
      </c>
      <c r="H123" s="60">
        <v>0</v>
      </c>
      <c r="I123" s="60">
        <v>125</v>
      </c>
      <c r="J123" s="60">
        <v>0</v>
      </c>
      <c r="K123" s="60">
        <v>0</v>
      </c>
      <c r="L123" s="60">
        <v>0</v>
      </c>
      <c r="M123" s="60">
        <v>0</v>
      </c>
      <c r="N123" s="60">
        <v>0</v>
      </c>
      <c r="O123" s="60">
        <v>0</v>
      </c>
    </row>
    <row r="124" spans="1:15" ht="21" x14ac:dyDescent="0.5">
      <c r="A124" s="44">
        <v>122</v>
      </c>
      <c r="B124" s="44" t="s">
        <v>586</v>
      </c>
      <c r="C124" s="55" t="s">
        <v>748</v>
      </c>
      <c r="D124" s="47" t="str">
        <f>INDEX(Leikmannaskrá!$A$2:$D$1171,MATCH(C124,Leikmannaskrá!$A$2:$A$1171,0),2)</f>
        <v>300582-5679</v>
      </c>
      <c r="E124" s="47" t="str">
        <f>INDEX(Leikmannaskrá!$A$2:$D$1171,MATCH(C124,Leikmannaskrá!$A$2:$A$1171,0),3)</f>
        <v>Umf Katla</v>
      </c>
      <c r="F124" s="47">
        <f>SUM(LARGE(H124:O124,{1;2;3;4;5}))</f>
        <v>125</v>
      </c>
      <c r="G124" s="47">
        <f t="shared" si="3"/>
        <v>125</v>
      </c>
      <c r="H124" s="60">
        <v>0</v>
      </c>
      <c r="I124" s="60">
        <v>125</v>
      </c>
      <c r="J124" s="60">
        <v>0</v>
      </c>
      <c r="K124" s="60">
        <v>0</v>
      </c>
      <c r="L124" s="60">
        <v>0</v>
      </c>
      <c r="M124" s="60">
        <v>0</v>
      </c>
      <c r="N124" s="60">
        <v>0</v>
      </c>
      <c r="O124" s="60">
        <v>0</v>
      </c>
    </row>
    <row r="125" spans="1:15" ht="21" x14ac:dyDescent="0.5">
      <c r="A125" s="44">
        <v>123</v>
      </c>
      <c r="B125" s="44" t="s">
        <v>586</v>
      </c>
      <c r="C125" s="55" t="s">
        <v>750</v>
      </c>
      <c r="D125" s="47" t="str">
        <f>INDEX(Leikmannaskrá!$A$2:$D$1171,MATCH(C125,Leikmannaskrá!$A$2:$A$1171,0),2)</f>
        <v>300491-2009</v>
      </c>
      <c r="E125" s="47" t="str">
        <f>INDEX(Leikmannaskrá!$A$2:$D$1171,MATCH(C125,Leikmannaskrá!$A$2:$A$1171,0),3)</f>
        <v>Umf Katla</v>
      </c>
      <c r="F125" s="47">
        <f>SUM(LARGE(H125:O125,{1;2;3;4;5}))</f>
        <v>125</v>
      </c>
      <c r="G125" s="47">
        <f t="shared" si="3"/>
        <v>125</v>
      </c>
      <c r="H125" s="60">
        <v>0</v>
      </c>
      <c r="I125" s="60">
        <v>125</v>
      </c>
      <c r="J125" s="60">
        <v>0</v>
      </c>
      <c r="K125" s="60">
        <v>0</v>
      </c>
      <c r="L125" s="60">
        <v>0</v>
      </c>
      <c r="M125" s="60">
        <v>0</v>
      </c>
      <c r="N125" s="60">
        <v>0</v>
      </c>
      <c r="O125" s="60">
        <v>0</v>
      </c>
    </row>
    <row r="126" spans="1:15" ht="21" x14ac:dyDescent="0.5">
      <c r="A126" s="44">
        <v>124</v>
      </c>
      <c r="B126" s="44" t="s">
        <v>586</v>
      </c>
      <c r="C126" s="55" t="s">
        <v>752</v>
      </c>
      <c r="D126" s="47" t="str">
        <f>INDEX(Leikmannaskrá!$A$2:$D$1171,MATCH(C126,Leikmannaskrá!$A$2:$A$1171,0),2)</f>
        <v>051083-3189</v>
      </c>
      <c r="E126" s="47" t="str">
        <f>INDEX(Leikmannaskrá!$A$2:$D$1171,MATCH(C126,Leikmannaskrá!$A$2:$A$1171,0),3)</f>
        <v>Umf Katla</v>
      </c>
      <c r="F126" s="47">
        <f>SUM(LARGE(H126:O126,{1;2;3;4;5}))</f>
        <v>125</v>
      </c>
      <c r="G126" s="47">
        <f t="shared" si="3"/>
        <v>125</v>
      </c>
      <c r="H126" s="60">
        <v>0</v>
      </c>
      <c r="I126" s="60">
        <v>125</v>
      </c>
      <c r="J126" s="60">
        <v>0</v>
      </c>
      <c r="K126" s="60">
        <v>0</v>
      </c>
      <c r="L126" s="60">
        <v>0</v>
      </c>
      <c r="M126" s="60">
        <v>0</v>
      </c>
      <c r="N126" s="60">
        <v>0</v>
      </c>
      <c r="O126" s="60">
        <v>0</v>
      </c>
    </row>
    <row r="127" spans="1:15" ht="21" x14ac:dyDescent="0.5">
      <c r="A127" s="44">
        <v>125</v>
      </c>
      <c r="B127" s="44" t="s">
        <v>586</v>
      </c>
      <c r="C127" s="55" t="s">
        <v>754</v>
      </c>
      <c r="D127" s="47" t="str">
        <f>INDEX(Leikmannaskrá!$A$2:$D$1171,MATCH(C127,Leikmannaskrá!$A$2:$A$1171,0),2)</f>
        <v>241284-3019</v>
      </c>
      <c r="E127" s="47" t="str">
        <f>INDEX(Leikmannaskrá!$A$2:$D$1171,MATCH(C127,Leikmannaskrá!$A$2:$A$1171,0),3)</f>
        <v>Umf Katla</v>
      </c>
      <c r="F127" s="47">
        <f>SUM(LARGE(H127:O127,{1;2;3;4;5}))</f>
        <v>125</v>
      </c>
      <c r="G127" s="47">
        <f t="shared" si="3"/>
        <v>125</v>
      </c>
      <c r="H127" s="60">
        <v>0</v>
      </c>
      <c r="I127" s="60">
        <v>125</v>
      </c>
      <c r="J127" s="60">
        <v>0</v>
      </c>
      <c r="K127" s="60">
        <v>0</v>
      </c>
      <c r="L127" s="60">
        <v>0</v>
      </c>
      <c r="M127" s="60">
        <v>0</v>
      </c>
      <c r="N127" s="60">
        <v>0</v>
      </c>
      <c r="O127" s="60">
        <v>0</v>
      </c>
    </row>
    <row r="128" spans="1:15" ht="21" x14ac:dyDescent="0.5">
      <c r="A128" s="44">
        <v>126</v>
      </c>
      <c r="B128" s="44" t="s">
        <v>586</v>
      </c>
      <c r="C128" s="55" t="s">
        <v>756</v>
      </c>
      <c r="D128" s="47" t="str">
        <f>INDEX(Leikmannaskrá!$A$2:$D$1171,MATCH(C128,Leikmannaskrá!$A$2:$A$1171,0),2)</f>
        <v>210782-2579</v>
      </c>
      <c r="E128" s="47" t="str">
        <f>INDEX(Leikmannaskrá!$A$2:$D$1171,MATCH(C128,Leikmannaskrá!$A$2:$A$1171,0),3)</f>
        <v>Umf Katla</v>
      </c>
      <c r="F128" s="47">
        <f>SUM(LARGE(H128:O128,{1;2;3;4;5}))</f>
        <v>125</v>
      </c>
      <c r="G128" s="47">
        <f t="shared" si="3"/>
        <v>125</v>
      </c>
      <c r="H128" s="60">
        <v>0</v>
      </c>
      <c r="I128" s="60">
        <v>125</v>
      </c>
      <c r="J128" s="60">
        <v>0</v>
      </c>
      <c r="K128" s="60">
        <v>0</v>
      </c>
      <c r="L128" s="60">
        <v>0</v>
      </c>
      <c r="M128" s="60">
        <v>0</v>
      </c>
      <c r="N128" s="60">
        <v>0</v>
      </c>
      <c r="O128" s="60">
        <v>0</v>
      </c>
    </row>
    <row r="129" spans="1:15" ht="21" x14ac:dyDescent="0.5">
      <c r="A129" s="44">
        <v>127</v>
      </c>
      <c r="B129" s="44" t="s">
        <v>586</v>
      </c>
      <c r="C129" s="55" t="s">
        <v>763</v>
      </c>
      <c r="D129" s="47" t="str">
        <f>INDEX(Leikmannaskrá!$A$2:$D$1171,MATCH(C129,Leikmannaskrá!$A$2:$A$1171,0),2)</f>
        <v>191207-3860</v>
      </c>
      <c r="E129" s="47" t="str">
        <f>INDEX(Leikmannaskrá!$A$2:$D$1171,MATCH(C129,Leikmannaskrá!$A$2:$A$1171,0),3)</f>
        <v>ÍA</v>
      </c>
      <c r="F129" s="47">
        <f>SUM(LARGE(H129:O129,{1;2;3;4;5}))</f>
        <v>125</v>
      </c>
      <c r="G129" s="47">
        <f t="shared" si="3"/>
        <v>125</v>
      </c>
      <c r="H129" s="60">
        <v>0</v>
      </c>
      <c r="I129" s="60">
        <v>0</v>
      </c>
      <c r="J129" s="60">
        <v>125</v>
      </c>
      <c r="K129" s="60">
        <v>0</v>
      </c>
      <c r="L129" s="60">
        <v>0</v>
      </c>
      <c r="M129" s="60">
        <v>0</v>
      </c>
      <c r="N129" s="60">
        <v>0</v>
      </c>
      <c r="O129" s="60">
        <v>0</v>
      </c>
    </row>
    <row r="130" spans="1:15" ht="21" x14ac:dyDescent="0.5">
      <c r="A130" s="44">
        <v>128</v>
      </c>
      <c r="B130" s="44" t="s">
        <v>586</v>
      </c>
      <c r="C130" s="55" t="s">
        <v>773</v>
      </c>
      <c r="D130" s="47" t="str">
        <f>INDEX(Leikmannaskrá!$A$2:$D$1171,MATCH(C130,Leikmannaskrá!$A$2:$A$1171,0),2)</f>
        <v>090193-2609</v>
      </c>
      <c r="E130" s="47" t="str">
        <f>INDEX(Leikmannaskrá!$A$2:$D$1171,MATCH(C130,Leikmannaskrá!$A$2:$A$1171,0),3)</f>
        <v>ÍA</v>
      </c>
      <c r="F130" s="47">
        <f>SUM(LARGE(H130:O130,{1;2;3;4;5}))</f>
        <v>125</v>
      </c>
      <c r="G130" s="47">
        <f t="shared" si="3"/>
        <v>125</v>
      </c>
      <c r="H130" s="60">
        <v>0</v>
      </c>
      <c r="I130" s="60">
        <v>0</v>
      </c>
      <c r="J130" s="60">
        <v>125</v>
      </c>
      <c r="K130" s="60">
        <v>0</v>
      </c>
      <c r="L130" s="60">
        <v>0</v>
      </c>
      <c r="M130" s="60">
        <v>0</v>
      </c>
      <c r="N130" s="60">
        <v>0</v>
      </c>
      <c r="O130" s="60">
        <v>0</v>
      </c>
    </row>
    <row r="131" spans="1:15" ht="21" x14ac:dyDescent="0.5">
      <c r="A131" s="44">
        <v>129</v>
      </c>
      <c r="B131" s="44" t="s">
        <v>586</v>
      </c>
      <c r="C131" s="55" t="s">
        <v>761</v>
      </c>
      <c r="D131" s="47" t="str">
        <f>INDEX(Leikmannaskrá!$A$2:$D$1171,MATCH(C131,Leikmannaskrá!$A$2:$A$1171,0),2)</f>
        <v>181084-2949</v>
      </c>
      <c r="E131" s="47" t="str">
        <f>INDEX(Leikmannaskrá!$A$2:$D$1171,MATCH(C131,Leikmannaskrá!$A$2:$A$1171,0),3)</f>
        <v>ÍA</v>
      </c>
      <c r="F131" s="47">
        <f>SUM(LARGE(H131:O131,{1;2;3;4;5}))</f>
        <v>125</v>
      </c>
      <c r="G131" s="47">
        <f t="shared" ref="G131:G162" si="4">SUM(H131:O131)</f>
        <v>125</v>
      </c>
      <c r="H131" s="60">
        <v>0</v>
      </c>
      <c r="I131" s="60">
        <v>0</v>
      </c>
      <c r="J131" s="60">
        <v>125</v>
      </c>
      <c r="K131" s="60">
        <v>0</v>
      </c>
      <c r="L131" s="60">
        <v>0</v>
      </c>
      <c r="M131" s="60">
        <v>0</v>
      </c>
      <c r="N131" s="60">
        <v>0</v>
      </c>
      <c r="O131" s="60">
        <v>0</v>
      </c>
    </row>
    <row r="132" spans="1:15" ht="21" x14ac:dyDescent="0.5">
      <c r="A132" s="44">
        <v>130</v>
      </c>
      <c r="B132" s="44" t="s">
        <v>586</v>
      </c>
      <c r="C132" s="55" t="s">
        <v>806</v>
      </c>
      <c r="D132" s="47" t="str">
        <f>INDEX(Leikmannaskrá!$A$2:$D$1171,MATCH(C132,Leikmannaskrá!$A$2:$A$1171,0),2)</f>
        <v>010488-6059</v>
      </c>
      <c r="E132" s="47" t="str">
        <f>INDEX(Leikmannaskrá!$A$2:$D$1171,MATCH(C132,Leikmannaskrá!$A$2:$A$1171,0),3)</f>
        <v>KR</v>
      </c>
      <c r="F132" s="47">
        <f>SUM(LARGE(H132:O132,{1;2;3;4;5}))</f>
        <v>125</v>
      </c>
      <c r="G132" s="47">
        <f t="shared" si="4"/>
        <v>125</v>
      </c>
      <c r="H132" s="60">
        <v>0</v>
      </c>
      <c r="I132" s="60">
        <v>0</v>
      </c>
      <c r="J132" s="60">
        <v>0</v>
      </c>
      <c r="K132" s="60">
        <v>0</v>
      </c>
      <c r="L132" s="60">
        <v>0</v>
      </c>
      <c r="M132" s="60">
        <v>125</v>
      </c>
      <c r="N132" s="60">
        <v>0</v>
      </c>
      <c r="O132" s="60">
        <v>0</v>
      </c>
    </row>
    <row r="133" spans="1:15" ht="21" x14ac:dyDescent="0.5">
      <c r="A133" s="44">
        <v>131</v>
      </c>
      <c r="B133" s="44" t="s">
        <v>586</v>
      </c>
      <c r="C133" s="55" t="s">
        <v>780</v>
      </c>
      <c r="D133" s="47" t="str">
        <f>INDEX(Leikmannaskrá!$A$2:$D$1171,MATCH(C133,Leikmannaskrá!$A$2:$A$1171,0),2)</f>
        <v>290488-5759</v>
      </c>
      <c r="E133" s="47" t="str">
        <f>INDEX(Leikmannaskrá!$A$2:$D$1171,MATCH(C133,Leikmannaskrá!$A$2:$A$1171,0),3)</f>
        <v>KR</v>
      </c>
      <c r="F133" s="47">
        <f>SUM(LARGE(H133:O133,{1;2;3;4;5}))</f>
        <v>125</v>
      </c>
      <c r="G133" s="47">
        <f t="shared" si="4"/>
        <v>125</v>
      </c>
      <c r="H133" s="60">
        <v>0</v>
      </c>
      <c r="I133" s="60">
        <v>0</v>
      </c>
      <c r="J133" s="60">
        <v>0</v>
      </c>
      <c r="K133" s="60">
        <v>0</v>
      </c>
      <c r="L133" s="60">
        <v>0</v>
      </c>
      <c r="M133" s="60">
        <v>125</v>
      </c>
      <c r="N133" s="60">
        <v>0</v>
      </c>
      <c r="O133" s="60">
        <v>0</v>
      </c>
    </row>
    <row r="134" spans="1:15" ht="21" x14ac:dyDescent="0.5">
      <c r="A134" s="44">
        <v>132</v>
      </c>
      <c r="B134" s="44" t="s">
        <v>586</v>
      </c>
      <c r="C134" s="55" t="s">
        <v>603</v>
      </c>
      <c r="D134" s="47" t="str">
        <f>INDEX(Leikmannaskrá!$A$2:$D$1171,MATCH(C134,Leikmannaskrá!$A$2:$A$1171,0),2)</f>
        <v>241084-5669</v>
      </c>
      <c r="E134" s="47" t="str">
        <f>INDEX(Leikmannaskrá!$A$2:$D$1171,MATCH(C134,Leikmannaskrá!$A$2:$A$1171,0),3)</f>
        <v>KR</v>
      </c>
      <c r="F134" s="47">
        <f>SUM(LARGE(H134:O134,{1;2;3;4;5}))</f>
        <v>125</v>
      </c>
      <c r="G134" s="47">
        <f t="shared" si="4"/>
        <v>125</v>
      </c>
      <c r="H134" s="60">
        <v>0</v>
      </c>
      <c r="I134" s="60">
        <v>0</v>
      </c>
      <c r="J134" s="60">
        <v>0</v>
      </c>
      <c r="K134" s="60">
        <v>0</v>
      </c>
      <c r="L134" s="60">
        <v>0</v>
      </c>
      <c r="M134" s="60">
        <v>125</v>
      </c>
      <c r="N134" s="60">
        <v>0</v>
      </c>
      <c r="O134" s="60">
        <v>0</v>
      </c>
    </row>
    <row r="135" spans="1:15" ht="21" x14ac:dyDescent="0.5">
      <c r="A135" s="44">
        <v>133</v>
      </c>
      <c r="B135" s="44" t="s">
        <v>586</v>
      </c>
      <c r="C135" s="55" t="s">
        <v>412</v>
      </c>
      <c r="D135" s="47" t="str">
        <f>INDEX(Leikmannaskrá!$A$2:$D$1171,MATCH(C135,Leikmannaskrá!$A$2:$A$1171,0),2)</f>
        <v>090807-4390</v>
      </c>
      <c r="E135" s="47" t="str">
        <f>INDEX(Leikmannaskrá!$A$2:$D$1171,MATCH(C135,Leikmannaskrá!$A$2:$A$1171,0),3)</f>
        <v>ÍA</v>
      </c>
      <c r="F135" s="47">
        <f>SUM(LARGE(H135:O135,{1;2;3;4;5}))</f>
        <v>0</v>
      </c>
      <c r="G135" s="47">
        <f t="shared" si="4"/>
        <v>0</v>
      </c>
      <c r="H135" s="60">
        <v>0</v>
      </c>
      <c r="I135" s="60">
        <v>0</v>
      </c>
      <c r="J135" s="60">
        <v>0</v>
      </c>
      <c r="K135" s="60">
        <v>0</v>
      </c>
      <c r="L135" s="60">
        <v>0</v>
      </c>
      <c r="M135" s="60">
        <v>0</v>
      </c>
      <c r="N135" s="60">
        <v>0</v>
      </c>
      <c r="O135" s="60">
        <v>0</v>
      </c>
    </row>
    <row r="136" spans="1:15" ht="21" x14ac:dyDescent="0.5">
      <c r="A136" s="44">
        <v>134</v>
      </c>
      <c r="B136" s="44" t="s">
        <v>586</v>
      </c>
      <c r="C136" s="48" t="s">
        <v>164</v>
      </c>
      <c r="D136" s="47" t="str">
        <f>INDEX(Leikmannaskrá!$A$2:$D$1171,MATCH(C136,Leikmannaskrá!$A$2:$A$1171,0),2)</f>
        <v>010797-4389</v>
      </c>
      <c r="E136" s="47" t="str">
        <f>INDEX(Leikmannaskrá!$A$2:$D$1171,MATCH(C136,Leikmannaskrá!$A$2:$A$1171,0),3)</f>
        <v>BH</v>
      </c>
      <c r="F136" s="47">
        <f>SUM(LARGE(H136:O136,{1;2;3;4;5}))</f>
        <v>0</v>
      </c>
      <c r="G136" s="47">
        <f t="shared" si="4"/>
        <v>0</v>
      </c>
      <c r="H136" s="60">
        <v>0</v>
      </c>
      <c r="I136" s="60">
        <v>0</v>
      </c>
      <c r="J136" s="60">
        <v>0</v>
      </c>
      <c r="K136" s="60">
        <v>0</v>
      </c>
      <c r="L136" s="60">
        <v>0</v>
      </c>
      <c r="M136" s="60">
        <v>0</v>
      </c>
      <c r="N136" s="60">
        <v>0</v>
      </c>
      <c r="O136" s="60">
        <v>0</v>
      </c>
    </row>
    <row r="137" spans="1:15" x14ac:dyDescent="0.35">
      <c r="L137" s="34"/>
    </row>
    <row r="138" spans="1:15" x14ac:dyDescent="0.35">
      <c r="L138" s="34"/>
    </row>
    <row r="139" spans="1:15" x14ac:dyDescent="0.35">
      <c r="L139" s="34"/>
    </row>
    <row r="140" spans="1:15" x14ac:dyDescent="0.35">
      <c r="L140" s="34"/>
    </row>
    <row r="141" spans="1:15" x14ac:dyDescent="0.35">
      <c r="L141" s="34"/>
    </row>
    <row r="142" spans="1:15" x14ac:dyDescent="0.35">
      <c r="L142" s="34"/>
    </row>
    <row r="143" spans="1:15" x14ac:dyDescent="0.35">
      <c r="L143"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3"/>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3" t="s">
        <v>589</v>
      </c>
      <c r="B1" s="83"/>
      <c r="C1" s="83"/>
      <c r="D1" s="83"/>
      <c r="E1" s="83"/>
      <c r="F1" s="83"/>
      <c r="G1" s="83"/>
      <c r="H1" s="83"/>
      <c r="I1" s="83"/>
      <c r="J1" s="83"/>
      <c r="K1" s="83"/>
      <c r="L1" s="83"/>
      <c r="M1" s="83"/>
      <c r="N1" s="83"/>
      <c r="O1" s="83"/>
    </row>
    <row r="2" spans="1:21" ht="84" x14ac:dyDescent="0.5">
      <c r="A2" s="36" t="s">
        <v>580</v>
      </c>
      <c r="B2" s="36" t="s">
        <v>567</v>
      </c>
      <c r="C2" s="37" t="s">
        <v>581</v>
      </c>
      <c r="D2" s="37" t="str">
        <f>Leikmannaskrá!B1</f>
        <v>Keppnisnr.</v>
      </c>
      <c r="E2" s="38" t="s">
        <v>47</v>
      </c>
      <c r="F2" s="38" t="s">
        <v>582</v>
      </c>
      <c r="G2" s="39" t="s">
        <v>583</v>
      </c>
      <c r="H2" s="41" t="s">
        <v>736</v>
      </c>
      <c r="I2" s="42" t="s">
        <v>742</v>
      </c>
      <c r="J2" s="41" t="s">
        <v>758</v>
      </c>
      <c r="K2" s="41" t="s">
        <v>775</v>
      </c>
      <c r="L2" s="41" t="s">
        <v>801</v>
      </c>
      <c r="M2" s="42" t="s">
        <v>802</v>
      </c>
      <c r="N2" s="41" t="s">
        <v>697</v>
      </c>
      <c r="O2" s="43" t="s">
        <v>718</v>
      </c>
    </row>
    <row r="3" spans="1:21" ht="21" x14ac:dyDescent="0.5">
      <c r="A3" s="44">
        <v>1</v>
      </c>
      <c r="B3" s="44" t="s">
        <v>584</v>
      </c>
      <c r="C3" s="45" t="s">
        <v>533</v>
      </c>
      <c r="D3" s="46" t="str">
        <f>INDEX(Leikmannaskrá!$A$2:$D$1171,MATCH(C3,Leikmannaskrá!$A$2:$A$1171,0),2)</f>
        <v>010501-2450</v>
      </c>
      <c r="E3" s="46" t="str">
        <f>INDEX(Leikmannaskrá!$A$2:$D$1171,MATCH(C3,Leikmannaskrá!$A$2:$A$1171,0),3)</f>
        <v>BH</v>
      </c>
      <c r="F3" s="44">
        <f>SUM(LARGE(H3:O3,{1;2;3;4;5}))</f>
        <v>39100</v>
      </c>
      <c r="G3" s="44">
        <f t="shared" ref="G3:G34" si="0">SUM(H3:O3)</f>
        <v>39100</v>
      </c>
      <c r="H3" s="60">
        <v>9200</v>
      </c>
      <c r="I3" s="60">
        <v>0</v>
      </c>
      <c r="J3" s="60">
        <v>0</v>
      </c>
      <c r="K3" s="60">
        <v>9200</v>
      </c>
      <c r="L3" s="60">
        <v>6900</v>
      </c>
      <c r="M3" s="60">
        <v>0</v>
      </c>
      <c r="N3" s="60">
        <v>9200</v>
      </c>
      <c r="O3" s="60">
        <v>4600</v>
      </c>
    </row>
    <row r="4" spans="1:21" ht="21" x14ac:dyDescent="0.5">
      <c r="A4" s="47">
        <v>2</v>
      </c>
      <c r="B4" s="47" t="s">
        <v>584</v>
      </c>
      <c r="C4" s="48" t="s">
        <v>240</v>
      </c>
      <c r="D4" s="49" t="str">
        <f>INDEX(Leikmannaskrá!$A$2:$D$1171,MATCH(C4,Leikmannaskrá!$A$2:$A$1171,0),2)</f>
        <v>150591-6009</v>
      </c>
      <c r="E4" s="49" t="str">
        <f>INDEX(Leikmannaskrá!$A$2:$D$1171,MATCH(C4,Leikmannaskrá!$A$2:$A$1171,0),3)</f>
        <v>BH</v>
      </c>
      <c r="F4" s="47">
        <f>SUM(LARGE(H4:O4,{1;2;3;4;5}))</f>
        <v>34500</v>
      </c>
      <c r="G4" s="47">
        <f t="shared" si="0"/>
        <v>34500</v>
      </c>
      <c r="H4" s="60">
        <v>9200</v>
      </c>
      <c r="I4" s="60">
        <v>0</v>
      </c>
      <c r="J4" s="60">
        <v>0</v>
      </c>
      <c r="K4" s="60">
        <v>9200</v>
      </c>
      <c r="L4" s="60">
        <v>6900</v>
      </c>
      <c r="M4" s="60">
        <v>0</v>
      </c>
      <c r="N4" s="60">
        <v>0</v>
      </c>
      <c r="O4" s="60">
        <v>9200</v>
      </c>
    </row>
    <row r="5" spans="1:21" ht="21" x14ac:dyDescent="0.5">
      <c r="A5" s="44">
        <v>3</v>
      </c>
      <c r="B5" s="47" t="s">
        <v>584</v>
      </c>
      <c r="C5" s="66" t="s">
        <v>305</v>
      </c>
      <c r="D5" s="49" t="str">
        <f>INDEX(Leikmannaskrá!$A$2:$D$1171,MATCH(C5,Leikmannaskrá!$A$2:$A$1171,0),2)</f>
        <v>190707-3770</v>
      </c>
      <c r="E5" s="49" t="str">
        <f>INDEX(Leikmannaskrá!$A$2:$D$1171,MATCH(C5,Leikmannaskrá!$A$2:$A$1171,0),3)</f>
        <v>BH</v>
      </c>
      <c r="F5" s="47">
        <f>SUM(LARGE(H5:O5,{1;2;3;4;5}))</f>
        <v>29300</v>
      </c>
      <c r="G5" s="47">
        <f t="shared" si="0"/>
        <v>30300</v>
      </c>
      <c r="H5" s="60">
        <v>4600</v>
      </c>
      <c r="I5" s="60">
        <v>0</v>
      </c>
      <c r="J5" s="60">
        <v>9200</v>
      </c>
      <c r="K5" s="60">
        <v>6900</v>
      </c>
      <c r="L5" s="60">
        <v>500</v>
      </c>
      <c r="M5" s="60">
        <v>4600</v>
      </c>
      <c r="N5" s="60">
        <v>500</v>
      </c>
      <c r="O5" s="60">
        <v>4000</v>
      </c>
    </row>
    <row r="6" spans="1:21" ht="21" x14ac:dyDescent="0.5">
      <c r="A6" s="47">
        <v>4</v>
      </c>
      <c r="B6" s="47" t="s">
        <v>584</v>
      </c>
      <c r="C6" s="66" t="s">
        <v>353</v>
      </c>
      <c r="D6" s="49" t="str">
        <f>INDEX(Leikmannaskrá!$A$2:$D$1171,MATCH(C6,Leikmannaskrá!$A$2:$A$1171,0),2)</f>
        <v>220208-2730</v>
      </c>
      <c r="E6" s="49" t="str">
        <f>INDEX(Leikmannaskrá!$A$2:$D$1171,MATCH(C6,Leikmannaskrá!$A$2:$A$1171,0),3)</f>
        <v>BH</v>
      </c>
      <c r="F6" s="47">
        <f>SUM(LARGE(H6:O6,{1;2;3;4;5}))</f>
        <v>29300</v>
      </c>
      <c r="G6" s="47">
        <f t="shared" si="0"/>
        <v>29800</v>
      </c>
      <c r="H6" s="60">
        <v>4600</v>
      </c>
      <c r="I6" s="60">
        <v>0</v>
      </c>
      <c r="J6" s="60">
        <v>9200</v>
      </c>
      <c r="K6" s="60">
        <v>6900</v>
      </c>
      <c r="L6" s="60">
        <v>500</v>
      </c>
      <c r="M6" s="60">
        <v>4600</v>
      </c>
      <c r="N6" s="60">
        <v>0</v>
      </c>
      <c r="O6" s="60">
        <v>4000</v>
      </c>
    </row>
    <row r="7" spans="1:21" ht="21" x14ac:dyDescent="0.5">
      <c r="A7" s="44">
        <v>5</v>
      </c>
      <c r="B7" s="47" t="s">
        <v>584</v>
      </c>
      <c r="C7" s="66" t="s">
        <v>303</v>
      </c>
      <c r="D7" s="49" t="str">
        <f>INDEX(Leikmannaskrá!$A$2:$D$1171,MATCH(C7,Leikmannaskrá!$A$2:$A$1171,0),2)</f>
        <v>061107-2820</v>
      </c>
      <c r="E7" s="49" t="str">
        <f>INDEX(Leikmannaskrá!$A$2:$D$1171,MATCH(C7,Leikmannaskrá!$A$2:$A$1171,0),3)</f>
        <v>TBR</v>
      </c>
      <c r="F7" s="47">
        <f>SUM(LARGE(H7:O7,{1;2;3;4;5}))</f>
        <v>26400</v>
      </c>
      <c r="G7" s="47">
        <f t="shared" si="0"/>
        <v>33900</v>
      </c>
      <c r="H7" s="60">
        <v>4000</v>
      </c>
      <c r="I7" s="60">
        <v>4000</v>
      </c>
      <c r="J7" s="60">
        <v>6900</v>
      </c>
      <c r="K7" s="60">
        <v>4600</v>
      </c>
      <c r="L7" s="60">
        <v>500</v>
      </c>
      <c r="M7" s="60">
        <v>6900</v>
      </c>
      <c r="N7" s="60">
        <v>4000</v>
      </c>
      <c r="O7" s="60">
        <v>3000</v>
      </c>
    </row>
    <row r="8" spans="1:21" ht="21.5" thickBot="1" x14ac:dyDescent="0.55000000000000004">
      <c r="A8" s="50">
        <v>6</v>
      </c>
      <c r="B8" s="50" t="s">
        <v>584</v>
      </c>
      <c r="C8" s="74" t="s">
        <v>312</v>
      </c>
      <c r="D8" s="52" t="str">
        <f>INDEX(Leikmannaskrá!$A$2:$D$1171,MATCH(C8,Leikmannaskrá!$A$2:$A$1171,0),2)</f>
        <v>110109-2370</v>
      </c>
      <c r="E8" s="52" t="str">
        <f>INDEX(Leikmannaskrá!$A$2:$D$1171,MATCH(C8,Leikmannaskrá!$A$2:$A$1171,0),3)</f>
        <v>TBR</v>
      </c>
      <c r="F8" s="50">
        <f>SUM(LARGE(H8:O8,{1;2;3;4;5}))</f>
        <v>26400</v>
      </c>
      <c r="G8" s="50">
        <f t="shared" si="0"/>
        <v>33900</v>
      </c>
      <c r="H8" s="62">
        <v>4000</v>
      </c>
      <c r="I8" s="62">
        <v>4000</v>
      </c>
      <c r="J8" s="62">
        <v>6900</v>
      </c>
      <c r="K8" s="62">
        <v>4600</v>
      </c>
      <c r="L8" s="62">
        <v>500</v>
      </c>
      <c r="M8" s="62">
        <v>6900</v>
      </c>
      <c r="N8" s="62">
        <v>4000</v>
      </c>
      <c r="O8" s="62">
        <v>3000</v>
      </c>
    </row>
    <row r="9" spans="1:21" ht="21" x14ac:dyDescent="0.5">
      <c r="A9" s="44">
        <v>7</v>
      </c>
      <c r="B9" s="44" t="s">
        <v>585</v>
      </c>
      <c r="C9" s="45" t="s">
        <v>417</v>
      </c>
      <c r="D9" s="46" t="str">
        <f>INDEX(Leikmannaskrá!$A$2:$D$1171,MATCH(C9,Leikmannaskrá!$A$2:$A$1171,0),2)</f>
        <v>300903-2740</v>
      </c>
      <c r="E9" s="46" t="str">
        <f>INDEX(Leikmannaskrá!$A$2:$D$1171,MATCH(C9,Leikmannaskrá!$A$2:$A$1171,0),3)</f>
        <v>BH</v>
      </c>
      <c r="F9" s="44">
        <f>SUM(LARGE(H9:O9,{1;2;3;4;5}))</f>
        <v>24000</v>
      </c>
      <c r="G9" s="44">
        <f t="shared" si="0"/>
        <v>24000</v>
      </c>
      <c r="H9" s="63">
        <v>6900</v>
      </c>
      <c r="I9" s="63">
        <v>0</v>
      </c>
      <c r="J9" s="63">
        <v>0</v>
      </c>
      <c r="K9" s="63">
        <v>0</v>
      </c>
      <c r="L9" s="63">
        <v>500</v>
      </c>
      <c r="M9" s="63">
        <v>9200</v>
      </c>
      <c r="N9" s="63">
        <v>6900</v>
      </c>
      <c r="O9" s="63">
        <v>500</v>
      </c>
    </row>
    <row r="10" spans="1:21" ht="21" x14ac:dyDescent="0.5">
      <c r="A10" s="47">
        <v>8</v>
      </c>
      <c r="B10" s="47" t="s">
        <v>585</v>
      </c>
      <c r="C10" s="48" t="s">
        <v>441</v>
      </c>
      <c r="D10" s="49" t="str">
        <f>INDEX(Leikmannaskrá!$A$2:$D$1171,MATCH(C10,Leikmannaskrá!$A$2:$A$1171,0),2)</f>
        <v>230803-2420</v>
      </c>
      <c r="E10" s="49" t="str">
        <f>INDEX(Leikmannaskrá!$A$2:$D$1171,MATCH(C10,Leikmannaskrá!$A$2:$A$1171,0),3)</f>
        <v>BH</v>
      </c>
      <c r="F10" s="47">
        <f>SUM(LARGE(H10:O10,{1;2;3;4;5}))</f>
        <v>24000</v>
      </c>
      <c r="G10" s="47">
        <f t="shared" si="0"/>
        <v>24000</v>
      </c>
      <c r="H10" s="60">
        <v>6900</v>
      </c>
      <c r="I10" s="60">
        <v>0</v>
      </c>
      <c r="J10" s="60">
        <v>0</v>
      </c>
      <c r="K10" s="60">
        <v>0</v>
      </c>
      <c r="L10" s="60">
        <v>500</v>
      </c>
      <c r="M10" s="60">
        <v>9200</v>
      </c>
      <c r="N10" s="60">
        <v>6900</v>
      </c>
      <c r="O10" s="60">
        <v>500</v>
      </c>
    </row>
    <row r="11" spans="1:21" ht="21" x14ac:dyDescent="0.5">
      <c r="A11" s="44">
        <v>9</v>
      </c>
      <c r="B11" s="47" t="s">
        <v>585</v>
      </c>
      <c r="C11" s="55" t="s">
        <v>465</v>
      </c>
      <c r="D11" s="49" t="str">
        <f>INDEX(Leikmannaskrá!$A$2:$D$1171,MATCH(C11,Leikmannaskrá!$A$2:$A$1171,0),2)</f>
        <v>100374-4049</v>
      </c>
      <c r="E11" s="49" t="str">
        <f>INDEX(Leikmannaskrá!$A$2:$D$1171,MATCH(C11,Leikmannaskrá!$A$2:$A$1171,0),3)</f>
        <v>TBR</v>
      </c>
      <c r="F11" s="47">
        <f>SUM(LARGE(H11:O11,{1;2;3;4;5}))</f>
        <v>16600</v>
      </c>
      <c r="G11" s="47">
        <f t="shared" si="0"/>
        <v>20600</v>
      </c>
      <c r="H11" s="60">
        <v>2000</v>
      </c>
      <c r="I11" s="60">
        <v>3000</v>
      </c>
      <c r="J11" s="60">
        <v>4600</v>
      </c>
      <c r="K11" s="60">
        <v>2000</v>
      </c>
      <c r="L11" s="60">
        <v>4000</v>
      </c>
      <c r="M11" s="60">
        <v>0</v>
      </c>
      <c r="N11" s="60">
        <v>3000</v>
      </c>
      <c r="O11" s="60">
        <v>2000</v>
      </c>
    </row>
    <row r="12" spans="1:21" ht="21" x14ac:dyDescent="0.5">
      <c r="A12" s="47">
        <v>10</v>
      </c>
      <c r="B12" s="47" t="s">
        <v>585</v>
      </c>
      <c r="C12" s="48" t="s">
        <v>86</v>
      </c>
      <c r="D12" s="49" t="str">
        <f>INDEX(Leikmannaskrá!$A$2:$D$1171,MATCH(C12,Leikmannaskrá!$A$2:$A$1171,0),2)</f>
        <v>120597-2729</v>
      </c>
      <c r="E12" s="49" t="str">
        <f>INDEX(Leikmannaskrá!$A$2:$D$1171,MATCH(C12,Leikmannaskrá!$A$2:$A$1171,0),3)</f>
        <v>TBR</v>
      </c>
      <c r="F12" s="47">
        <f>SUM(LARGE(H12:O12,{1;2;3;4;5}))</f>
        <v>16100</v>
      </c>
      <c r="G12" s="47">
        <f t="shared" si="0"/>
        <v>16100</v>
      </c>
      <c r="H12" s="60">
        <v>0</v>
      </c>
      <c r="I12" s="60">
        <v>0</v>
      </c>
      <c r="J12" s="60">
        <v>0</v>
      </c>
      <c r="K12" s="60">
        <v>0</v>
      </c>
      <c r="L12" s="60">
        <v>9200</v>
      </c>
      <c r="M12" s="60">
        <v>0</v>
      </c>
      <c r="N12" s="60">
        <v>0</v>
      </c>
      <c r="O12" s="60">
        <v>6900</v>
      </c>
    </row>
    <row r="13" spans="1:21" ht="21" x14ac:dyDescent="0.5">
      <c r="A13" s="44">
        <v>11</v>
      </c>
      <c r="B13" s="47" t="s">
        <v>585</v>
      </c>
      <c r="C13" s="55" t="s">
        <v>93</v>
      </c>
      <c r="D13" s="49" t="str">
        <f>INDEX(Leikmannaskrá!$A$2:$D$1171,MATCH(C13,Leikmannaskrá!$A$2:$A$1171,0),2)</f>
        <v>130272-5849</v>
      </c>
      <c r="E13" s="49" t="str">
        <f>INDEX(Leikmannaskrá!$A$2:$D$1171,MATCH(C13,Leikmannaskrá!$A$2:$A$1171,0),3)</f>
        <v>UMFA</v>
      </c>
      <c r="F13" s="47">
        <f>SUM(LARGE(H13:O13,{1;2;3;4;5}))</f>
        <v>15600</v>
      </c>
      <c r="G13" s="47">
        <f t="shared" si="0"/>
        <v>17300</v>
      </c>
      <c r="H13" s="60">
        <v>2000</v>
      </c>
      <c r="I13" s="60">
        <v>3000</v>
      </c>
      <c r="J13" s="60">
        <v>4600</v>
      </c>
      <c r="K13" s="60">
        <v>2000</v>
      </c>
      <c r="L13" s="60">
        <v>4000</v>
      </c>
      <c r="M13" s="60">
        <v>0</v>
      </c>
      <c r="N13" s="60">
        <v>0</v>
      </c>
      <c r="O13" s="60">
        <v>1700</v>
      </c>
      <c r="Q13" s="35"/>
      <c r="S13" s="35"/>
      <c r="T13" s="54"/>
      <c r="U13" s="54"/>
    </row>
    <row r="14" spans="1:21" ht="21" x14ac:dyDescent="0.5">
      <c r="A14" s="47">
        <v>12</v>
      </c>
      <c r="B14" s="47" t="s">
        <v>585</v>
      </c>
      <c r="C14" s="66" t="s">
        <v>656</v>
      </c>
      <c r="D14" s="49" t="str">
        <f>INDEX(Leikmannaskrá!$A$2:$D$1171,MATCH(C14,Leikmannaskrá!$A$2:$A$1171,0),2)</f>
        <v>131187-2469</v>
      </c>
      <c r="E14" s="49" t="str">
        <f>INDEX(Leikmannaskrá!$A$2:$D$1171,MATCH(C14,Leikmannaskrá!$A$2:$A$1171,0),3)</f>
        <v>TBR</v>
      </c>
      <c r="F14" s="47">
        <f>SUM(LARGE(H14:O14,{1;2;3;4;5}))</f>
        <v>14300</v>
      </c>
      <c r="G14" s="47">
        <f t="shared" si="0"/>
        <v>14300</v>
      </c>
      <c r="H14" s="60">
        <v>0</v>
      </c>
      <c r="I14" s="60">
        <v>0</v>
      </c>
      <c r="J14" s="60">
        <v>0</v>
      </c>
      <c r="K14" s="60">
        <v>0</v>
      </c>
      <c r="L14" s="60">
        <v>9200</v>
      </c>
      <c r="M14" s="60">
        <v>0</v>
      </c>
      <c r="N14" s="60">
        <v>4600</v>
      </c>
      <c r="O14" s="60">
        <v>500</v>
      </c>
      <c r="Q14" s="35"/>
    </row>
    <row r="15" spans="1:21" ht="21" x14ac:dyDescent="0.5">
      <c r="A15" s="44">
        <v>13</v>
      </c>
      <c r="B15" s="47" t="s">
        <v>585</v>
      </c>
      <c r="C15" s="55" t="s">
        <v>379</v>
      </c>
      <c r="D15" s="49" t="str">
        <f>INDEX(Leikmannaskrá!$A$2:$D$1171,MATCH(C15,Leikmannaskrá!$A$2:$A$1171,0),2)</f>
        <v>050307-3280</v>
      </c>
      <c r="E15" s="49" t="str">
        <f>INDEX(Leikmannaskrá!$A$2:$D$1171,MATCH(C15,Leikmannaskrá!$A$2:$A$1171,0),3)</f>
        <v>BH</v>
      </c>
      <c r="F15" s="47">
        <f>SUM(LARGE(H15:O15,{1;2;3;4;5}))</f>
        <v>13000</v>
      </c>
      <c r="G15" s="47">
        <f t="shared" si="0"/>
        <v>17000</v>
      </c>
      <c r="H15" s="60">
        <v>3000</v>
      </c>
      <c r="I15" s="60">
        <v>2000</v>
      </c>
      <c r="J15" s="60">
        <v>0</v>
      </c>
      <c r="K15" s="60">
        <v>3000</v>
      </c>
      <c r="L15" s="60">
        <v>2000</v>
      </c>
      <c r="M15" s="60">
        <v>3000</v>
      </c>
      <c r="N15" s="60">
        <v>2000</v>
      </c>
      <c r="O15" s="60">
        <v>2000</v>
      </c>
      <c r="Q15" s="35"/>
    </row>
    <row r="16" spans="1:21" ht="21" x14ac:dyDescent="0.5">
      <c r="A16" s="47">
        <v>14</v>
      </c>
      <c r="B16" s="47" t="s">
        <v>585</v>
      </c>
      <c r="C16" s="48" t="s">
        <v>461</v>
      </c>
      <c r="D16" s="49" t="str">
        <f>INDEX(Leikmannaskrá!$A$2:$D$1171,MATCH(C16,Leikmannaskrá!$A$2:$A$1171,0),2)</f>
        <v>130596-2829</v>
      </c>
      <c r="E16" s="49" t="str">
        <f>INDEX(Leikmannaskrá!$A$2:$D$1171,MATCH(C16,Leikmannaskrá!$A$2:$A$1171,0),3)</f>
        <v>TBR</v>
      </c>
      <c r="F16" s="47">
        <f>SUM(LARGE(H16:O16,{1;2;3;4;5}))</f>
        <v>11500</v>
      </c>
      <c r="G16" s="47">
        <f t="shared" si="0"/>
        <v>11500</v>
      </c>
      <c r="H16" s="60">
        <v>0</v>
      </c>
      <c r="I16" s="60">
        <v>0</v>
      </c>
      <c r="J16" s="60">
        <v>0</v>
      </c>
      <c r="K16" s="60">
        <v>0</v>
      </c>
      <c r="L16" s="60">
        <v>0</v>
      </c>
      <c r="M16" s="60">
        <v>0</v>
      </c>
      <c r="N16" s="60">
        <v>4600</v>
      </c>
      <c r="O16" s="60">
        <v>6900</v>
      </c>
    </row>
    <row r="17" spans="1:15" ht="21" x14ac:dyDescent="0.5">
      <c r="A17" s="44">
        <v>15</v>
      </c>
      <c r="B17" s="44" t="s">
        <v>585</v>
      </c>
      <c r="C17" s="55" t="s">
        <v>124</v>
      </c>
      <c r="D17" s="49" t="str">
        <f>INDEX(Leikmannaskrá!$A$2:$D$1171,MATCH(C17,Leikmannaskrá!$A$2:$A$1171,0),2)</f>
        <v>040909-2060</v>
      </c>
      <c r="E17" s="49" t="str">
        <f>INDEX(Leikmannaskrá!$A$2:$D$1171,MATCH(C17,Leikmannaskrá!$A$2:$A$1171,0),3)</f>
        <v>KR</v>
      </c>
      <c r="F17" s="47">
        <f>SUM(LARGE(H17:O17,{1;2;3;4;5}))</f>
        <v>10100</v>
      </c>
      <c r="G17" s="47">
        <f t="shared" si="0"/>
        <v>13075</v>
      </c>
      <c r="H17" s="60">
        <v>1700</v>
      </c>
      <c r="I17" s="60">
        <v>1700</v>
      </c>
      <c r="J17" s="60">
        <v>1700</v>
      </c>
      <c r="K17" s="60">
        <v>1700</v>
      </c>
      <c r="L17" s="60">
        <v>3000</v>
      </c>
      <c r="M17" s="60">
        <v>2000</v>
      </c>
      <c r="N17" s="60">
        <v>0</v>
      </c>
      <c r="O17" s="60">
        <v>1275</v>
      </c>
    </row>
    <row r="18" spans="1:15" ht="21.5" thickBot="1" x14ac:dyDescent="0.55000000000000004">
      <c r="A18" s="50">
        <v>16</v>
      </c>
      <c r="B18" s="50" t="s">
        <v>585</v>
      </c>
      <c r="C18" s="56" t="s">
        <v>289</v>
      </c>
      <c r="D18" s="52" t="str">
        <f>INDEX(Leikmannaskrá!$A$2:$D$1171,MATCH(C18,Leikmannaskrá!$A$2:$A$1171,0),2)</f>
        <v>150991-3829</v>
      </c>
      <c r="E18" s="52" t="str">
        <f>INDEX(Leikmannaskrá!$A$2:$D$1171,MATCH(C18,Leikmannaskrá!$A$2:$A$1171,0),3)</f>
        <v>KR</v>
      </c>
      <c r="F18" s="50">
        <f>SUM(LARGE(H18:O18,{1;2;3;4;5}))</f>
        <v>10100</v>
      </c>
      <c r="G18" s="50">
        <f t="shared" si="0"/>
        <v>11800</v>
      </c>
      <c r="H18" s="62">
        <v>1700</v>
      </c>
      <c r="I18" s="62">
        <v>1700</v>
      </c>
      <c r="J18" s="62">
        <v>1700</v>
      </c>
      <c r="K18" s="62">
        <v>1700</v>
      </c>
      <c r="L18" s="62">
        <v>3000</v>
      </c>
      <c r="M18" s="62">
        <v>2000</v>
      </c>
      <c r="N18" s="62">
        <v>0</v>
      </c>
      <c r="O18" s="62">
        <v>0</v>
      </c>
    </row>
    <row r="19" spans="1:15" ht="21" x14ac:dyDescent="0.5">
      <c r="A19" s="44">
        <v>17</v>
      </c>
      <c r="B19" s="44" t="s">
        <v>586</v>
      </c>
      <c r="C19" s="45" t="s">
        <v>383</v>
      </c>
      <c r="D19" s="46" t="str">
        <f>INDEX(Leikmannaskrá!$A$2:$D$1171,MATCH(C19,Leikmannaskrá!$A$2:$A$1171,0),2)</f>
        <v>060606-4470</v>
      </c>
      <c r="E19" s="46" t="str">
        <f>INDEX(Leikmannaskrá!$A$2:$D$1171,MATCH(C19,Leikmannaskrá!$A$2:$A$1171,0),3)</f>
        <v>TBR</v>
      </c>
      <c r="F19" s="44">
        <f>SUM(LARGE(H19:O19,{1;2;3;4;5}))</f>
        <v>9700</v>
      </c>
      <c r="G19" s="44">
        <f t="shared" si="0"/>
        <v>9700</v>
      </c>
      <c r="H19" s="63">
        <v>0</v>
      </c>
      <c r="I19" s="63">
        <v>0</v>
      </c>
      <c r="J19" s="63">
        <v>0</v>
      </c>
      <c r="K19" s="63">
        <v>0</v>
      </c>
      <c r="L19" s="63">
        <v>0</v>
      </c>
      <c r="M19" s="63">
        <v>0</v>
      </c>
      <c r="N19" s="63">
        <v>9200</v>
      </c>
      <c r="O19" s="63">
        <v>500</v>
      </c>
    </row>
    <row r="20" spans="1:15" ht="21" x14ac:dyDescent="0.5">
      <c r="A20" s="47">
        <v>18</v>
      </c>
      <c r="B20" s="73" t="s">
        <v>586</v>
      </c>
      <c r="C20" s="48" t="s">
        <v>170</v>
      </c>
      <c r="D20" s="49" t="str">
        <f>INDEX(Leikmannaskrá!$A$2:$D$1171,MATCH(C20,Leikmannaskrá!$A$2:$A$1171,0),2)</f>
        <v>280677-4939</v>
      </c>
      <c r="E20" s="49" t="str">
        <f>INDEX(Leikmannaskrá!$A$2:$D$1171,MATCH(C20,Leikmannaskrá!$A$2:$A$1171,0),3)</f>
        <v>ÍA</v>
      </c>
      <c r="F20" s="47">
        <f>SUM(LARGE(H20:O20,{1;2;3;4;5}))</f>
        <v>9200</v>
      </c>
      <c r="G20" s="47">
        <f t="shared" si="0"/>
        <v>9200</v>
      </c>
      <c r="H20" s="60">
        <v>0</v>
      </c>
      <c r="I20" s="60">
        <v>0</v>
      </c>
      <c r="J20" s="60">
        <v>0</v>
      </c>
      <c r="K20" s="60">
        <v>0</v>
      </c>
      <c r="L20" s="60">
        <v>0</v>
      </c>
      <c r="M20" s="60">
        <v>0</v>
      </c>
      <c r="N20" s="60">
        <v>0</v>
      </c>
      <c r="O20" s="60">
        <v>9200</v>
      </c>
    </row>
    <row r="21" spans="1:15" ht="21" x14ac:dyDescent="0.5">
      <c r="A21" s="44">
        <v>19</v>
      </c>
      <c r="B21" s="44" t="s">
        <v>586</v>
      </c>
      <c r="C21" s="53" t="s">
        <v>213</v>
      </c>
      <c r="D21" s="46" t="str">
        <f>INDEX(Leikmannaskrá!$A$2:$D$1171,MATCH(C21,Leikmannaskrá!$A$2:$A$1171,0),2)</f>
        <v>130308-4490</v>
      </c>
      <c r="E21" s="46" t="str">
        <f>INDEX(Leikmannaskrá!$A$2:$D$1171,MATCH(C21,Leikmannaskrá!$A$2:$A$1171,0),3)</f>
        <v>Tindastól</v>
      </c>
      <c r="F21" s="44">
        <f>SUM(LARGE(H21:O21,{1;2;3;4;5}))</f>
        <v>9000</v>
      </c>
      <c r="G21" s="44">
        <f t="shared" si="0"/>
        <v>9000</v>
      </c>
      <c r="H21" s="63">
        <v>3000</v>
      </c>
      <c r="I21" s="63">
        <v>0</v>
      </c>
      <c r="J21" s="63">
        <v>0</v>
      </c>
      <c r="K21" s="63">
        <v>3000</v>
      </c>
      <c r="L21" s="63">
        <v>0</v>
      </c>
      <c r="M21" s="63">
        <v>3000</v>
      </c>
      <c r="N21" s="63">
        <v>0</v>
      </c>
      <c r="O21" s="63">
        <v>0</v>
      </c>
    </row>
    <row r="22" spans="1:15" ht="21" x14ac:dyDescent="0.5">
      <c r="A22" s="47">
        <v>20</v>
      </c>
      <c r="B22" s="44" t="s">
        <v>586</v>
      </c>
      <c r="C22" s="55" t="s">
        <v>314</v>
      </c>
      <c r="D22" s="49" t="str">
        <f>INDEX(Leikmannaskrá!$A$2:$D$1171,MATCH(C22,Leikmannaskrá!$A$2:$A$1171,0),2)</f>
        <v>080183-5349</v>
      </c>
      <c r="E22" s="49" t="str">
        <f>INDEX(Leikmannaskrá!$A$2:$D$1171,MATCH(C22,Leikmannaskrá!$A$2:$A$1171,0),3)</f>
        <v>UMFA</v>
      </c>
      <c r="F22" s="47">
        <f>SUM(LARGE(H22:O22,{1;2;3;4;5}))</f>
        <v>8175</v>
      </c>
      <c r="G22" s="47">
        <f t="shared" si="0"/>
        <v>8175</v>
      </c>
      <c r="H22" s="60">
        <v>1200</v>
      </c>
      <c r="I22" s="60">
        <v>0</v>
      </c>
      <c r="J22" s="60">
        <v>1275</v>
      </c>
      <c r="K22" s="60">
        <v>0</v>
      </c>
      <c r="L22" s="60">
        <v>0</v>
      </c>
      <c r="M22" s="60">
        <v>4000</v>
      </c>
      <c r="N22" s="60">
        <v>0</v>
      </c>
      <c r="O22" s="60">
        <v>1700</v>
      </c>
    </row>
    <row r="23" spans="1:15" ht="21" x14ac:dyDescent="0.5">
      <c r="A23" s="44">
        <v>21</v>
      </c>
      <c r="B23" s="44" t="s">
        <v>586</v>
      </c>
      <c r="C23" s="55" t="s">
        <v>662</v>
      </c>
      <c r="D23" s="49" t="str">
        <f>INDEX(Leikmannaskrá!$A$2:$D$1171,MATCH(C23,Leikmannaskrá!$A$2:$A$1171,0),2)</f>
        <v>250107-2340</v>
      </c>
      <c r="E23" s="49" t="str">
        <f>INDEX(Leikmannaskrá!$A$2:$D$1171,MATCH(C23,Leikmannaskrá!$A$2:$A$1171,0),3)</f>
        <v>BH</v>
      </c>
      <c r="F23" s="47">
        <f>SUM(LARGE(H23:O23,{1;2;3;4;5}))</f>
        <v>6925</v>
      </c>
      <c r="G23" s="47">
        <f t="shared" si="0"/>
        <v>7050</v>
      </c>
      <c r="H23" s="60">
        <v>250</v>
      </c>
      <c r="I23" s="60">
        <v>0</v>
      </c>
      <c r="J23" s="60">
        <v>0</v>
      </c>
      <c r="K23" s="60">
        <v>1275</v>
      </c>
      <c r="L23" s="60">
        <v>2000</v>
      </c>
      <c r="M23" s="60">
        <v>1700</v>
      </c>
      <c r="N23" s="60">
        <v>1700</v>
      </c>
      <c r="O23" s="60">
        <v>125</v>
      </c>
    </row>
    <row r="24" spans="1:15" ht="21" x14ac:dyDescent="0.5">
      <c r="A24" s="47">
        <v>22</v>
      </c>
      <c r="B24" s="44" t="s">
        <v>586</v>
      </c>
      <c r="C24" s="55" t="s">
        <v>511</v>
      </c>
      <c r="D24" s="49" t="str">
        <f>INDEX(Leikmannaskrá!$A$2:$D$1171,MATCH(C24,Leikmannaskrá!$A$2:$A$1171,0),2)</f>
        <v>120684-2649</v>
      </c>
      <c r="E24" s="49" t="str">
        <f>INDEX(Leikmannaskrá!$A$2:$D$1171,MATCH(C24,Leikmannaskrá!$A$2:$A$1171,0),3)</f>
        <v>UMFA</v>
      </c>
      <c r="F24" s="47">
        <f>SUM(LARGE(H24:O24,{1;2;3;4;5}))</f>
        <v>6900</v>
      </c>
      <c r="G24" s="47">
        <f t="shared" si="0"/>
        <v>6900</v>
      </c>
      <c r="H24" s="60">
        <v>1200</v>
      </c>
      <c r="I24" s="60">
        <v>0</v>
      </c>
      <c r="J24" s="60">
        <v>0</v>
      </c>
      <c r="K24" s="60">
        <v>0</v>
      </c>
      <c r="L24" s="60">
        <v>1700</v>
      </c>
      <c r="M24" s="60">
        <v>4000</v>
      </c>
      <c r="N24" s="60">
        <v>0</v>
      </c>
      <c r="O24" s="60">
        <v>0</v>
      </c>
    </row>
    <row r="25" spans="1:15" ht="21" x14ac:dyDescent="0.5">
      <c r="A25" s="44">
        <v>23</v>
      </c>
      <c r="B25" s="47" t="s">
        <v>586</v>
      </c>
      <c r="C25" s="55" t="s">
        <v>73</v>
      </c>
      <c r="D25" s="49" t="str">
        <f>INDEX(Leikmannaskrá!$A$2:$D$1171,MATCH(C25,Leikmannaskrá!$A$2:$A$1171,0),2)</f>
        <v>091109-3520</v>
      </c>
      <c r="E25" s="49" t="str">
        <f>INDEX(Leikmannaskrá!$A$2:$D$1171,MATCH(C25,Leikmannaskrá!$A$2:$A$1171,0),3)</f>
        <v>UMFA</v>
      </c>
      <c r="F25" s="47">
        <f>SUM(LARGE(H25:O25,{1;2;3;4;5}))</f>
        <v>5950</v>
      </c>
      <c r="G25" s="47">
        <f t="shared" si="0"/>
        <v>6800</v>
      </c>
      <c r="H25" s="60">
        <v>850</v>
      </c>
      <c r="I25" s="60">
        <v>1275</v>
      </c>
      <c r="J25" s="60">
        <v>850</v>
      </c>
      <c r="K25" s="60">
        <v>850</v>
      </c>
      <c r="L25" s="60">
        <v>1700</v>
      </c>
      <c r="M25" s="60">
        <v>0</v>
      </c>
      <c r="N25" s="60">
        <v>1275</v>
      </c>
      <c r="O25" s="60">
        <v>0</v>
      </c>
    </row>
    <row r="26" spans="1:15" ht="21" x14ac:dyDescent="0.5">
      <c r="A26" s="47">
        <v>24</v>
      </c>
      <c r="B26" s="47" t="s">
        <v>586</v>
      </c>
      <c r="C26" s="55" t="s">
        <v>218</v>
      </c>
      <c r="D26" s="49" t="str">
        <f>INDEX(Leikmannaskrá!$A$2:$D$1171,MATCH(C26,Leikmannaskrá!$A$2:$A$1171,0),2)</f>
        <v>190887-2439</v>
      </c>
      <c r="E26" s="49" t="str">
        <f>INDEX(Leikmannaskrá!$A$2:$D$1171,MATCH(C26,Leikmannaskrá!$A$2:$A$1171,0),3)</f>
        <v>BH</v>
      </c>
      <c r="F26" s="47">
        <f>SUM(LARGE(H26:O26,{1;2;3;4;5}))</f>
        <v>5610</v>
      </c>
      <c r="G26" s="47">
        <f t="shared" si="0"/>
        <v>5735</v>
      </c>
      <c r="H26" s="60">
        <v>1275</v>
      </c>
      <c r="I26" s="60">
        <v>0</v>
      </c>
      <c r="J26" s="60">
        <v>1275</v>
      </c>
      <c r="K26" s="60">
        <v>510</v>
      </c>
      <c r="L26" s="60">
        <v>850</v>
      </c>
      <c r="M26" s="60">
        <v>1700</v>
      </c>
      <c r="N26" s="60">
        <v>0</v>
      </c>
      <c r="O26" s="60">
        <v>125</v>
      </c>
    </row>
    <row r="27" spans="1:15" ht="21" x14ac:dyDescent="0.5">
      <c r="A27" s="44">
        <v>25</v>
      </c>
      <c r="B27" s="47" t="s">
        <v>586</v>
      </c>
      <c r="C27" s="55" t="s">
        <v>222</v>
      </c>
      <c r="D27" s="49" t="str">
        <f>INDEX(Leikmannaskrá!$A$2:$D$1171,MATCH(C27,Leikmannaskrá!$A$2:$A$1171,0),2)</f>
        <v>240609-3550</v>
      </c>
      <c r="E27" s="49" t="str">
        <f>INDEX(Leikmannaskrá!$A$2:$D$1171,MATCH(C27,Leikmannaskrá!$A$2:$A$1171,0),3)</f>
        <v>UMFA</v>
      </c>
      <c r="F27" s="47">
        <f>SUM(LARGE(H27:O27,{1;2;3;4;5}))</f>
        <v>5100</v>
      </c>
      <c r="G27" s="47">
        <f t="shared" si="0"/>
        <v>5225</v>
      </c>
      <c r="H27" s="60">
        <v>850</v>
      </c>
      <c r="I27" s="60">
        <v>1275</v>
      </c>
      <c r="J27" s="60">
        <v>850</v>
      </c>
      <c r="K27" s="60">
        <v>850</v>
      </c>
      <c r="L27" s="60">
        <v>0</v>
      </c>
      <c r="M27" s="60">
        <v>0</v>
      </c>
      <c r="N27" s="60">
        <v>1275</v>
      </c>
      <c r="O27" s="60">
        <v>125</v>
      </c>
    </row>
    <row r="28" spans="1:15" ht="21" x14ac:dyDescent="0.5">
      <c r="A28" s="47">
        <v>26</v>
      </c>
      <c r="B28" s="47" t="s">
        <v>586</v>
      </c>
      <c r="C28" s="48" t="s">
        <v>491</v>
      </c>
      <c r="D28" s="49" t="str">
        <f>INDEX(Leikmannaskrá!$A$2:$D$1171,MATCH(C28,Leikmannaskrá!$A$2:$A$1171,0),2)</f>
        <v>111299-2429</v>
      </c>
      <c r="E28" s="49" t="str">
        <f>INDEX(Leikmannaskrá!$A$2:$D$1171,MATCH(C28,Leikmannaskrá!$A$2:$A$1171,0),3)</f>
        <v>BH</v>
      </c>
      <c r="F28" s="47">
        <f>SUM(LARGE(H28:O28,{1;2;3;4;5}))</f>
        <v>4600</v>
      </c>
      <c r="G28" s="47">
        <f t="shared" si="0"/>
        <v>4600</v>
      </c>
      <c r="H28" s="60">
        <v>0</v>
      </c>
      <c r="I28" s="60">
        <v>0</v>
      </c>
      <c r="J28" s="60">
        <v>0</v>
      </c>
      <c r="K28" s="60">
        <v>0</v>
      </c>
      <c r="L28" s="60">
        <v>0</v>
      </c>
      <c r="M28" s="60">
        <v>0</v>
      </c>
      <c r="N28" s="60">
        <v>0</v>
      </c>
      <c r="O28" s="60">
        <v>4600</v>
      </c>
    </row>
    <row r="29" spans="1:15" ht="21" x14ac:dyDescent="0.5">
      <c r="A29" s="44">
        <v>27</v>
      </c>
      <c r="B29" s="47" t="s">
        <v>586</v>
      </c>
      <c r="C29" s="55" t="s">
        <v>681</v>
      </c>
      <c r="D29" s="49" t="str">
        <f>INDEX(Leikmannaskrá!$A$2:$D$1171,MATCH(C29,Leikmannaskrá!$A$2:$A$1171,0),2)</f>
        <v>230307-2290</v>
      </c>
      <c r="E29" s="49" t="str">
        <f>INDEX(Leikmannaskrá!$A$2:$D$1171,MATCH(C29,Leikmannaskrá!$A$2:$A$1171,0),3)</f>
        <v>BH</v>
      </c>
      <c r="F29" s="47">
        <f>SUM(LARGE(H29:O29,{1;2;3;4;5}))</f>
        <v>4500</v>
      </c>
      <c r="G29" s="47">
        <f t="shared" si="0"/>
        <v>4500</v>
      </c>
      <c r="H29" s="60">
        <v>250</v>
      </c>
      <c r="I29" s="60">
        <v>0</v>
      </c>
      <c r="J29" s="60">
        <v>0</v>
      </c>
      <c r="K29" s="60">
        <v>1275</v>
      </c>
      <c r="L29" s="60">
        <v>1275</v>
      </c>
      <c r="M29" s="60">
        <v>0</v>
      </c>
      <c r="N29" s="60">
        <v>1700</v>
      </c>
      <c r="O29" s="60">
        <v>0</v>
      </c>
    </row>
    <row r="30" spans="1:15" ht="21" x14ac:dyDescent="0.5">
      <c r="A30" s="47">
        <v>28</v>
      </c>
      <c r="B30" s="47" t="s">
        <v>586</v>
      </c>
      <c r="C30" s="55" t="s">
        <v>196</v>
      </c>
      <c r="D30" s="49" t="str">
        <f>INDEX(Leikmannaskrá!$A$2:$D$1171,MATCH(C30,Leikmannaskrá!$A$2:$A$1171,0),2)</f>
        <v>030908-3090</v>
      </c>
      <c r="E30" s="49" t="str">
        <f>INDEX(Leikmannaskrá!$A$2:$D$1171,MATCH(C30,Leikmannaskrá!$A$2:$A$1171,0),3)</f>
        <v>BH</v>
      </c>
      <c r="F30" s="47">
        <f>SUM(LARGE(H30:O30,{1;2;3;4;5}))</f>
        <v>4000</v>
      </c>
      <c r="G30" s="47">
        <f t="shared" si="0"/>
        <v>4000</v>
      </c>
      <c r="H30" s="60">
        <v>0</v>
      </c>
      <c r="I30" s="60">
        <v>2000</v>
      </c>
      <c r="J30" s="60">
        <v>0</v>
      </c>
      <c r="K30" s="60">
        <v>0</v>
      </c>
      <c r="L30" s="60">
        <v>0</v>
      </c>
      <c r="M30" s="60">
        <v>0</v>
      </c>
      <c r="N30" s="60">
        <v>2000</v>
      </c>
      <c r="O30" s="60">
        <v>0</v>
      </c>
    </row>
    <row r="31" spans="1:15" ht="21" x14ac:dyDescent="0.5">
      <c r="A31" s="44">
        <v>29</v>
      </c>
      <c r="B31" s="47" t="s">
        <v>586</v>
      </c>
      <c r="C31" s="55" t="s">
        <v>262</v>
      </c>
      <c r="D31" s="49" t="str">
        <f>INDEX(Leikmannaskrá!$A$2:$D$1171,MATCH(C31,Leikmannaskrá!$A$2:$A$1171,0),2)</f>
        <v>150601-4010</v>
      </c>
      <c r="E31" s="49" t="str">
        <f>INDEX(Leikmannaskrá!$A$2:$D$1171,MATCH(C31,Leikmannaskrá!$A$2:$A$1171,0),3)</f>
        <v>BH</v>
      </c>
      <c r="F31" s="47">
        <f>SUM(LARGE(H31:O31,{1;2;3;4;5}))</f>
        <v>4000</v>
      </c>
      <c r="G31" s="47">
        <f t="shared" si="0"/>
        <v>4000</v>
      </c>
      <c r="H31" s="60">
        <v>0</v>
      </c>
      <c r="I31" s="60">
        <v>0</v>
      </c>
      <c r="J31" s="60">
        <v>0</v>
      </c>
      <c r="K31" s="60">
        <v>4000</v>
      </c>
      <c r="L31" s="60">
        <v>0</v>
      </c>
      <c r="M31" s="60">
        <v>0</v>
      </c>
      <c r="N31" s="60">
        <v>0</v>
      </c>
      <c r="O31" s="60">
        <v>0</v>
      </c>
    </row>
    <row r="32" spans="1:15" ht="21" x14ac:dyDescent="0.5">
      <c r="A32" s="47">
        <v>30</v>
      </c>
      <c r="B32" s="47" t="s">
        <v>586</v>
      </c>
      <c r="C32" s="55" t="s">
        <v>789</v>
      </c>
      <c r="D32" s="49" t="str">
        <f>INDEX(Leikmannaskrá!$A$2:$D$1171,MATCH(C32,Leikmannaskrá!$A$2:$A$1171,0),2)</f>
        <v>030502-2130</v>
      </c>
      <c r="E32" s="49" t="str">
        <f>INDEX(Leikmannaskrá!$A$2:$D$1171,MATCH(C32,Leikmannaskrá!$A$2:$A$1171,0),3)</f>
        <v>BH</v>
      </c>
      <c r="F32" s="47">
        <f>SUM(LARGE(H32:O32,{1;2;3;4;5}))</f>
        <v>4000</v>
      </c>
      <c r="G32" s="47">
        <f t="shared" si="0"/>
        <v>4000</v>
      </c>
      <c r="H32" s="60">
        <v>0</v>
      </c>
      <c r="I32" s="60">
        <v>0</v>
      </c>
      <c r="J32" s="60">
        <v>0</v>
      </c>
      <c r="K32" s="60">
        <v>4000</v>
      </c>
      <c r="L32" s="60">
        <v>0</v>
      </c>
      <c r="M32" s="60">
        <v>0</v>
      </c>
      <c r="N32" s="60">
        <v>0</v>
      </c>
      <c r="O32" s="60">
        <v>0</v>
      </c>
    </row>
    <row r="33" spans="1:17" ht="21" x14ac:dyDescent="0.5">
      <c r="A33" s="44">
        <v>31</v>
      </c>
      <c r="B33" s="47" t="s">
        <v>586</v>
      </c>
      <c r="C33" s="55" t="s">
        <v>115</v>
      </c>
      <c r="D33" s="49" t="str">
        <f>INDEX(Leikmannaskrá!$A$2:$D$1171,MATCH(C33,Leikmannaskrá!$A$2:$A$1171,0),2)</f>
        <v>250174-3149</v>
      </c>
      <c r="E33" s="49" t="str">
        <f>INDEX(Leikmannaskrá!$A$2:$D$1171,MATCH(C33,Leikmannaskrá!$A$2:$A$1171,0),3)</f>
        <v>TBR</v>
      </c>
      <c r="F33" s="47">
        <f>SUM(LARGE(H33:O33,{1;2;3;4;5}))</f>
        <v>3000</v>
      </c>
      <c r="G33" s="47">
        <f t="shared" si="0"/>
        <v>3000</v>
      </c>
      <c r="H33" s="60">
        <v>0</v>
      </c>
      <c r="I33" s="60">
        <v>0</v>
      </c>
      <c r="J33" s="60">
        <v>0</v>
      </c>
      <c r="K33" s="60">
        <v>0</v>
      </c>
      <c r="L33" s="60">
        <v>0</v>
      </c>
      <c r="M33" s="60">
        <v>0</v>
      </c>
      <c r="N33" s="60">
        <v>3000</v>
      </c>
      <c r="O33" s="60">
        <v>0</v>
      </c>
    </row>
    <row r="34" spans="1:17" ht="21" x14ac:dyDescent="0.5">
      <c r="A34" s="47">
        <v>32</v>
      </c>
      <c r="B34" s="47" t="s">
        <v>586</v>
      </c>
      <c r="C34" s="55" t="s">
        <v>264</v>
      </c>
      <c r="D34" s="49" t="str">
        <f>INDEX(Leikmannaskrá!$A$2:$D$1171,MATCH(C34,Leikmannaskrá!$A$2:$A$1171,0),2)</f>
        <v>160207-3370</v>
      </c>
      <c r="E34" s="49" t="str">
        <f>INDEX(Leikmannaskrá!$A$2:$D$1171,MATCH(C34,Leikmannaskrá!$A$2:$A$1171,0),3)</f>
        <v>BH</v>
      </c>
      <c r="F34" s="47">
        <f>SUM(LARGE(H34:O34,{1;2;3;4;5}))</f>
        <v>2500</v>
      </c>
      <c r="G34" s="47">
        <f t="shared" si="0"/>
        <v>2500</v>
      </c>
      <c r="H34" s="60">
        <v>0</v>
      </c>
      <c r="I34" s="60">
        <v>0</v>
      </c>
      <c r="J34" s="60">
        <v>0</v>
      </c>
      <c r="K34" s="60">
        <v>0</v>
      </c>
      <c r="L34" s="60">
        <v>0</v>
      </c>
      <c r="M34" s="60">
        <v>0</v>
      </c>
      <c r="N34" s="60">
        <v>500</v>
      </c>
      <c r="O34" s="60">
        <v>2000</v>
      </c>
    </row>
    <row r="35" spans="1:17" ht="21" x14ac:dyDescent="0.5">
      <c r="A35" s="44">
        <v>33</v>
      </c>
      <c r="B35" s="47" t="s">
        <v>586</v>
      </c>
      <c r="C35" s="55" t="s">
        <v>720</v>
      </c>
      <c r="D35" s="49" t="str">
        <f>INDEX(Leikmannaskrá!$A$2:$D$1171,MATCH(C35,Leikmannaskrá!$A$2:$A$1171,0),2)</f>
        <v>181274-5149</v>
      </c>
      <c r="E35" s="49" t="str">
        <f>INDEX(Leikmannaskrá!$A$2:$D$1171,MATCH(C35,Leikmannaskrá!$A$2:$A$1171,0),3)</f>
        <v>TBR</v>
      </c>
      <c r="F35" s="47">
        <f>SUM(LARGE(H35:O35,{1;2;3;4;5}))</f>
        <v>2000</v>
      </c>
      <c r="G35" s="47">
        <f t="shared" ref="G35:G66" si="1">SUM(H35:O35)</f>
        <v>2000</v>
      </c>
      <c r="H35" s="60">
        <v>0</v>
      </c>
      <c r="I35" s="60">
        <v>0</v>
      </c>
      <c r="J35" s="60">
        <v>0</v>
      </c>
      <c r="K35" s="60">
        <v>0</v>
      </c>
      <c r="L35" s="60">
        <v>0</v>
      </c>
      <c r="M35" s="60">
        <v>0</v>
      </c>
      <c r="N35" s="60">
        <v>0</v>
      </c>
      <c r="O35" s="60">
        <v>2000</v>
      </c>
    </row>
    <row r="36" spans="1:17" ht="21" x14ac:dyDescent="0.5">
      <c r="A36" s="47">
        <v>34</v>
      </c>
      <c r="B36" s="47" t="s">
        <v>586</v>
      </c>
      <c r="C36" s="55" t="s">
        <v>679</v>
      </c>
      <c r="D36" s="49" t="str">
        <f>INDEX(Leikmannaskrá!$A$2:$D$1171,MATCH(C36,Leikmannaskrá!$A$2:$A$1171,0),2)</f>
        <v>040108-2540</v>
      </c>
      <c r="E36" s="49" t="str">
        <f>INDEX(Leikmannaskrá!$A$2:$D$1171,MATCH(C36,Leikmannaskrá!$A$2:$A$1171,0),3)</f>
        <v>BH</v>
      </c>
      <c r="F36" s="47">
        <f>SUM(LARGE(H36:O36,{1;2;3;4;5}))</f>
        <v>1400</v>
      </c>
      <c r="G36" s="47">
        <f t="shared" si="1"/>
        <v>1400</v>
      </c>
      <c r="H36" s="60">
        <v>0</v>
      </c>
      <c r="I36" s="60">
        <v>0</v>
      </c>
      <c r="J36" s="60">
        <v>0</v>
      </c>
      <c r="K36" s="60">
        <v>0</v>
      </c>
      <c r="L36" s="60">
        <v>1275</v>
      </c>
      <c r="M36" s="60">
        <v>0</v>
      </c>
      <c r="N36" s="60">
        <v>0</v>
      </c>
      <c r="O36" s="60">
        <v>125</v>
      </c>
    </row>
    <row r="37" spans="1:17" ht="21" x14ac:dyDescent="0.5">
      <c r="A37" s="44">
        <v>35</v>
      </c>
      <c r="B37" s="47" t="s">
        <v>586</v>
      </c>
      <c r="C37" s="55" t="s">
        <v>624</v>
      </c>
      <c r="D37" s="49" t="str">
        <f>INDEX(Leikmannaskrá!$A$2:$D$1171,MATCH(C37,Leikmannaskrá!$A$2:$A$1171,0),2)</f>
        <v>080583-4869</v>
      </c>
      <c r="E37" s="49" t="str">
        <f>INDEX(Leikmannaskrá!$A$2:$D$1171,MATCH(C37,Leikmannaskrá!$A$2:$A$1171,0),3)</f>
        <v>UMFA</v>
      </c>
      <c r="F37" s="47">
        <f>SUM(LARGE(H37:O37,{1;2;3;4;5}))</f>
        <v>1400</v>
      </c>
      <c r="G37" s="47">
        <f t="shared" si="1"/>
        <v>1400</v>
      </c>
      <c r="H37" s="60">
        <v>1275</v>
      </c>
      <c r="I37" s="60">
        <v>0</v>
      </c>
      <c r="J37" s="60">
        <v>0</v>
      </c>
      <c r="K37" s="60">
        <v>0</v>
      </c>
      <c r="L37" s="60">
        <v>0</v>
      </c>
      <c r="M37" s="60">
        <v>0</v>
      </c>
      <c r="N37" s="60">
        <v>0</v>
      </c>
      <c r="O37" s="60">
        <v>125</v>
      </c>
    </row>
    <row r="38" spans="1:17" ht="21" x14ac:dyDescent="0.5">
      <c r="A38" s="47">
        <v>36</v>
      </c>
      <c r="B38" s="47" t="s">
        <v>586</v>
      </c>
      <c r="C38" s="55" t="s">
        <v>666</v>
      </c>
      <c r="D38" s="49" t="str">
        <f>INDEX(Leikmannaskrá!$A$2:$D$1171,MATCH(C38,Leikmannaskrá!$A$2:$A$1171,0),2)</f>
        <v>010510-3680</v>
      </c>
      <c r="E38" s="49" t="str">
        <f>INDEX(Leikmannaskrá!$A$2:$D$1171,MATCH(C38,Leikmannaskrá!$A$2:$A$1171,0),3)</f>
        <v>TBR</v>
      </c>
      <c r="F38" s="47">
        <f>SUM(LARGE(H38:O38,{1;2;3;4;5}))</f>
        <v>1275</v>
      </c>
      <c r="G38" s="47">
        <f t="shared" si="1"/>
        <v>1275</v>
      </c>
      <c r="H38" s="60">
        <v>0</v>
      </c>
      <c r="I38" s="60">
        <v>0</v>
      </c>
      <c r="J38" s="60">
        <v>0</v>
      </c>
      <c r="K38" s="60">
        <v>0</v>
      </c>
      <c r="L38" s="60">
        <v>0</v>
      </c>
      <c r="M38" s="60">
        <v>0</v>
      </c>
      <c r="N38" s="60">
        <v>0</v>
      </c>
      <c r="O38" s="60">
        <v>1275</v>
      </c>
    </row>
    <row r="39" spans="1:17" ht="21" x14ac:dyDescent="0.5">
      <c r="A39" s="44">
        <v>37</v>
      </c>
      <c r="B39" s="47" t="s">
        <v>586</v>
      </c>
      <c r="C39" s="55" t="s">
        <v>794</v>
      </c>
      <c r="D39" s="49" t="str">
        <f>INDEX(Leikmannaskrá!$A$2:$D$1171,MATCH(C39,Leikmannaskrá!$A$2:$A$1171,0),2)</f>
        <v>281008-2270</v>
      </c>
      <c r="E39" s="49" t="str">
        <f>INDEX(Leikmannaskrá!$A$2:$D$1171,MATCH(C39,Leikmannaskrá!$A$2:$A$1171,0),3)</f>
        <v>Hamar</v>
      </c>
      <c r="F39" s="47">
        <f>SUM(LARGE(H39:O39,{1;2;3;4;5}))</f>
        <v>1275</v>
      </c>
      <c r="G39" s="47">
        <f t="shared" si="1"/>
        <v>1275</v>
      </c>
      <c r="H39" s="60">
        <v>0</v>
      </c>
      <c r="I39" s="60">
        <v>0</v>
      </c>
      <c r="J39" s="60">
        <v>0</v>
      </c>
      <c r="K39" s="60">
        <v>0</v>
      </c>
      <c r="L39" s="60">
        <v>0</v>
      </c>
      <c r="M39" s="60">
        <v>1275</v>
      </c>
      <c r="N39" s="60">
        <v>0</v>
      </c>
      <c r="O39" s="60">
        <v>0</v>
      </c>
    </row>
    <row r="40" spans="1:17" ht="21" x14ac:dyDescent="0.5">
      <c r="A40" s="47">
        <v>38</v>
      </c>
      <c r="B40" s="47" t="s">
        <v>586</v>
      </c>
      <c r="C40" s="55" t="s">
        <v>796</v>
      </c>
      <c r="D40" s="49" t="str">
        <f>INDEX(Leikmannaskrá!$A$2:$D$1171,MATCH(C40,Leikmannaskrá!$A$2:$A$1171,0),2)</f>
        <v>061010-3430</v>
      </c>
      <c r="E40" s="49" t="str">
        <f>INDEX(Leikmannaskrá!$A$2:$D$1171,MATCH(C40,Leikmannaskrá!$A$2:$A$1171,0),3)</f>
        <v>Hamar</v>
      </c>
      <c r="F40" s="47">
        <f>SUM(LARGE(H40:O40,{1;2;3;4;5}))</f>
        <v>1275</v>
      </c>
      <c r="G40" s="47">
        <f t="shared" si="1"/>
        <v>1275</v>
      </c>
      <c r="H40" s="60">
        <v>0</v>
      </c>
      <c r="I40" s="60">
        <v>0</v>
      </c>
      <c r="J40" s="60">
        <v>0</v>
      </c>
      <c r="K40" s="60">
        <v>0</v>
      </c>
      <c r="L40" s="60">
        <v>0</v>
      </c>
      <c r="M40" s="60">
        <v>1275</v>
      </c>
      <c r="N40" s="60">
        <v>0</v>
      </c>
      <c r="O40" s="60">
        <v>0</v>
      </c>
    </row>
    <row r="41" spans="1:17" ht="21" x14ac:dyDescent="0.5">
      <c r="A41" s="44">
        <v>39</v>
      </c>
      <c r="B41" s="47" t="s">
        <v>586</v>
      </c>
      <c r="C41" s="55" t="s">
        <v>355</v>
      </c>
      <c r="D41" s="49" t="str">
        <f>INDEX(Leikmannaskrá!$A$2:$D$1171,MATCH(C41,Leikmannaskrá!$A$2:$A$1171,0),2)</f>
        <v>290489-2379</v>
      </c>
      <c r="E41" s="49" t="str">
        <f>INDEX(Leikmannaskrá!$A$2:$D$1171,MATCH(C41,Leikmannaskrá!$A$2:$A$1171,0),3)</f>
        <v>BH</v>
      </c>
      <c r="F41" s="47">
        <f>SUM(LARGE(H41:O41,{1;2;3;4;5}))</f>
        <v>850</v>
      </c>
      <c r="G41" s="47">
        <f t="shared" si="1"/>
        <v>850</v>
      </c>
      <c r="H41" s="60">
        <v>0</v>
      </c>
      <c r="I41" s="60">
        <v>0</v>
      </c>
      <c r="J41" s="60">
        <v>0</v>
      </c>
      <c r="K41" s="60">
        <v>0</v>
      </c>
      <c r="L41" s="60">
        <v>850</v>
      </c>
      <c r="M41" s="60">
        <v>0</v>
      </c>
      <c r="N41" s="60">
        <v>0</v>
      </c>
      <c r="O41" s="60">
        <v>0</v>
      </c>
    </row>
    <row r="42" spans="1:17" ht="21" x14ac:dyDescent="0.5">
      <c r="A42" s="47">
        <v>40</v>
      </c>
      <c r="B42" s="47" t="s">
        <v>586</v>
      </c>
      <c r="C42" s="55" t="s">
        <v>769</v>
      </c>
      <c r="D42" s="49" t="str">
        <f>INDEX(Leikmannaskrá!$A$2:$D$1171,MATCH(C42,Leikmannaskrá!$A$2:$A$1171,0),2)</f>
        <v>140484-4829</v>
      </c>
      <c r="E42" s="49" t="str">
        <f>INDEX(Leikmannaskrá!$A$2:$D$1171,MATCH(C42,Leikmannaskrá!$A$2:$A$1171,0),3)</f>
        <v>ÍA</v>
      </c>
      <c r="F42" s="47">
        <f>SUM(LARGE(H42:O42,{1;2;3;4;5}))</f>
        <v>510</v>
      </c>
      <c r="G42" s="47">
        <f t="shared" si="1"/>
        <v>510</v>
      </c>
      <c r="H42" s="60">
        <v>0</v>
      </c>
      <c r="I42" s="60">
        <v>0</v>
      </c>
      <c r="J42" s="60">
        <v>0</v>
      </c>
      <c r="K42" s="60">
        <v>510</v>
      </c>
      <c r="L42" s="60">
        <v>0</v>
      </c>
      <c r="M42" s="60">
        <v>0</v>
      </c>
      <c r="N42" s="60">
        <v>0</v>
      </c>
      <c r="O42" s="60">
        <v>0</v>
      </c>
      <c r="Q42" s="35"/>
    </row>
    <row r="43" spans="1:17" ht="21" x14ac:dyDescent="0.5">
      <c r="A43" s="44">
        <v>41</v>
      </c>
      <c r="B43" s="47" t="s">
        <v>586</v>
      </c>
      <c r="C43" s="48" t="s">
        <v>345</v>
      </c>
      <c r="D43" s="49" t="str">
        <f>INDEX(Leikmannaskrá!$A$2:$D$1171,MATCH(C43,Leikmannaskrá!$A$2:$A$1171,0),2)</f>
        <v>200603-2650</v>
      </c>
      <c r="E43" s="49" t="str">
        <f>INDEX(Leikmannaskrá!$A$2:$D$1171,MATCH(C43,Leikmannaskrá!$A$2:$A$1171,0),3)</f>
        <v>TBR</v>
      </c>
      <c r="F43" s="47">
        <f>SUM(LARGE(H43:O43,{1;2;3;4;5}))</f>
        <v>500</v>
      </c>
      <c r="G43" s="47">
        <f t="shared" si="1"/>
        <v>500</v>
      </c>
      <c r="H43" s="60">
        <v>0</v>
      </c>
      <c r="I43" s="60">
        <v>0</v>
      </c>
      <c r="J43" s="60">
        <v>0</v>
      </c>
      <c r="K43" s="60">
        <v>0</v>
      </c>
      <c r="L43" s="60">
        <v>0</v>
      </c>
      <c r="M43" s="60">
        <v>0</v>
      </c>
      <c r="N43" s="60">
        <v>0</v>
      </c>
      <c r="O43" s="60">
        <v>500</v>
      </c>
      <c r="Q43" s="35"/>
    </row>
    <row r="44" spans="1:17" ht="21" x14ac:dyDescent="0.5">
      <c r="A44" s="47">
        <v>42</v>
      </c>
      <c r="B44" s="47" t="s">
        <v>586</v>
      </c>
      <c r="C44" s="48" t="s">
        <v>204</v>
      </c>
      <c r="D44" s="49" t="str">
        <f>INDEX(Leikmannaskrá!$A$2:$D$1171,MATCH(C44,Leikmannaskrá!$A$2:$A$1171,0),2)</f>
        <v>260674-3669</v>
      </c>
      <c r="E44" s="49" t="str">
        <f>INDEX(Leikmannaskrá!$A$2:$D$1171,MATCH(C44,Leikmannaskrá!$A$2:$A$1171,0),3)</f>
        <v xml:space="preserve">TBR </v>
      </c>
      <c r="F44" s="47">
        <f>SUM(LARGE(H44:O44,{1;2;3;4;5}))</f>
        <v>500</v>
      </c>
      <c r="G44" s="47">
        <f t="shared" si="1"/>
        <v>500</v>
      </c>
      <c r="H44" s="60">
        <v>0</v>
      </c>
      <c r="I44" s="60">
        <v>0</v>
      </c>
      <c r="J44" s="60">
        <v>0</v>
      </c>
      <c r="K44" s="60">
        <v>0</v>
      </c>
      <c r="L44" s="60">
        <v>0</v>
      </c>
      <c r="M44" s="60">
        <v>0</v>
      </c>
      <c r="N44" s="60">
        <v>0</v>
      </c>
      <c r="O44" s="60">
        <v>500</v>
      </c>
      <c r="Q44" s="35"/>
    </row>
    <row r="45" spans="1:17" ht="21" x14ac:dyDescent="0.5">
      <c r="A45" s="44">
        <v>43</v>
      </c>
      <c r="B45" s="47" t="s">
        <v>586</v>
      </c>
      <c r="C45" s="55" t="s">
        <v>719</v>
      </c>
      <c r="D45" s="49" t="str">
        <f>INDEX(Leikmannaskrá!$A$2:$D$1171,MATCH(C45,Leikmannaskrá!$A$2:$A$1171,0),2)</f>
        <v>020498-2269</v>
      </c>
      <c r="E45" s="49" t="str">
        <f>INDEX(Leikmannaskrá!$A$2:$D$1171,MATCH(C45,Leikmannaskrá!$A$2:$A$1171,0),3)</f>
        <v>TBR</v>
      </c>
      <c r="F45" s="47">
        <f>SUM(LARGE(H45:O45,{1;2;3;4;5}))</f>
        <v>500</v>
      </c>
      <c r="G45" s="47">
        <f t="shared" si="1"/>
        <v>500</v>
      </c>
      <c r="H45" s="60">
        <v>0</v>
      </c>
      <c r="I45" s="60">
        <v>0</v>
      </c>
      <c r="J45" s="60">
        <v>0</v>
      </c>
      <c r="K45" s="60">
        <v>0</v>
      </c>
      <c r="L45" s="60">
        <v>0</v>
      </c>
      <c r="M45" s="60">
        <v>0</v>
      </c>
      <c r="N45" s="60">
        <v>0</v>
      </c>
      <c r="O45" s="60">
        <v>500</v>
      </c>
    </row>
    <row r="46" spans="1:17" ht="21" x14ac:dyDescent="0.5">
      <c r="A46" s="47">
        <v>44</v>
      </c>
      <c r="B46" s="47" t="s">
        <v>586</v>
      </c>
      <c r="C46" s="55" t="s">
        <v>57</v>
      </c>
      <c r="D46" s="49" t="str">
        <f>INDEX(Leikmannaskrá!$A$2:$D$1171,MATCH(C46,Leikmannaskrá!$A$2:$A$1171,0),2)</f>
        <v>300898-2979</v>
      </c>
      <c r="E46" s="49" t="str">
        <f>INDEX(Leikmannaskrá!$A$2:$D$1171,MATCH(C46,Leikmannaskrá!$A$2:$A$1171,0),3)</f>
        <v>TBR</v>
      </c>
      <c r="F46" s="47">
        <f>SUM(LARGE(H46:O46,{1;2;3;4;5}))</f>
        <v>500</v>
      </c>
      <c r="G46" s="47">
        <f t="shared" si="1"/>
        <v>500</v>
      </c>
      <c r="H46" s="60">
        <v>0</v>
      </c>
      <c r="I46" s="60">
        <v>0</v>
      </c>
      <c r="J46" s="60">
        <v>0</v>
      </c>
      <c r="K46" s="60">
        <v>0</v>
      </c>
      <c r="L46" s="60">
        <v>0</v>
      </c>
      <c r="M46" s="60">
        <v>0</v>
      </c>
      <c r="N46" s="60">
        <v>0</v>
      </c>
      <c r="O46" s="60">
        <v>500</v>
      </c>
    </row>
    <row r="47" spans="1:17" ht="21" x14ac:dyDescent="0.5">
      <c r="A47" s="44">
        <v>45</v>
      </c>
      <c r="B47" s="47" t="s">
        <v>586</v>
      </c>
      <c r="C47" s="55" t="s">
        <v>198</v>
      </c>
      <c r="D47" s="49" t="str">
        <f>INDEX(Leikmannaskrá!$A$2:$D$1171,MATCH(C47,Leikmannaskrá!$A$2:$A$1171,0),2)</f>
        <v>020997-2069</v>
      </c>
      <c r="E47" s="49" t="str">
        <f>INDEX(Leikmannaskrá!$A$2:$D$1171,MATCH(C47,Leikmannaskrá!$A$2:$A$1171,0),3)</f>
        <v>BH</v>
      </c>
      <c r="F47" s="47">
        <f>SUM(LARGE(H47:O47,{1;2;3;4;5}))</f>
        <v>125</v>
      </c>
      <c r="G47" s="47">
        <f t="shared" si="1"/>
        <v>125</v>
      </c>
      <c r="H47" s="60">
        <v>0</v>
      </c>
      <c r="I47" s="60">
        <v>0</v>
      </c>
      <c r="J47" s="60">
        <v>0</v>
      </c>
      <c r="K47" s="60">
        <v>0</v>
      </c>
      <c r="L47" s="60">
        <v>0</v>
      </c>
      <c r="M47" s="60">
        <v>0</v>
      </c>
      <c r="N47" s="60">
        <v>0</v>
      </c>
      <c r="O47" s="60">
        <v>125</v>
      </c>
    </row>
    <row r="48" spans="1:17" ht="21" x14ac:dyDescent="0.5">
      <c r="A48" s="47">
        <v>46</v>
      </c>
      <c r="B48" s="47" t="s">
        <v>586</v>
      </c>
      <c r="C48" s="55" t="s">
        <v>463</v>
      </c>
      <c r="D48" s="49" t="str">
        <f>INDEX(Leikmannaskrá!$A$2:$D$1171,MATCH(C48,Leikmannaskrá!$A$2:$A$1171,0),2)</f>
        <v>240674-3789</v>
      </c>
      <c r="E48" s="49" t="str">
        <f>INDEX(Leikmannaskrá!$A$2:$D$1171,MATCH(C48,Leikmannaskrá!$A$2:$A$1171,0),3)</f>
        <v>BH</v>
      </c>
      <c r="F48" s="47">
        <f>SUM(LARGE(H48:O48,{1;2;3;4;5}))</f>
        <v>125</v>
      </c>
      <c r="G48" s="47">
        <f t="shared" si="1"/>
        <v>125</v>
      </c>
      <c r="H48" s="60">
        <v>0</v>
      </c>
      <c r="I48" s="60">
        <v>0</v>
      </c>
      <c r="J48" s="60">
        <v>0</v>
      </c>
      <c r="K48" s="60">
        <v>0</v>
      </c>
      <c r="L48" s="60">
        <v>0</v>
      </c>
      <c r="M48" s="60">
        <v>0</v>
      </c>
      <c r="N48" s="60">
        <v>0</v>
      </c>
      <c r="O48" s="60">
        <v>125</v>
      </c>
    </row>
    <row r="49" spans="1:15" ht="21" x14ac:dyDescent="0.5">
      <c r="A49" s="44">
        <v>47</v>
      </c>
      <c r="B49" s="47" t="s">
        <v>586</v>
      </c>
      <c r="C49" s="55" t="s">
        <v>694</v>
      </c>
      <c r="D49" s="49" t="str">
        <f>INDEX(Leikmannaskrá!$A$2:$D$1171,MATCH(C49,Leikmannaskrá!$A$2:$A$1171,0),2)</f>
        <v>290810-2050</v>
      </c>
      <c r="E49" s="49" t="str">
        <f>INDEX(Leikmannaskrá!$A$2:$D$1171,MATCH(C49,Leikmannaskrá!$A$2:$A$1171,0),3)</f>
        <v>UMFA</v>
      </c>
      <c r="F49" s="47">
        <f>SUM(LARGE(H49:O49,{1;2;3;4;5}))</f>
        <v>0</v>
      </c>
      <c r="G49" s="47">
        <f t="shared" si="1"/>
        <v>0</v>
      </c>
      <c r="H49" s="60">
        <v>0</v>
      </c>
      <c r="I49" s="60">
        <v>0</v>
      </c>
      <c r="J49" s="60">
        <v>0</v>
      </c>
      <c r="K49" s="60">
        <v>0</v>
      </c>
      <c r="L49" s="60">
        <v>0</v>
      </c>
      <c r="M49" s="60">
        <v>0</v>
      </c>
      <c r="N49" s="60">
        <v>0</v>
      </c>
      <c r="O49" s="60">
        <v>0</v>
      </c>
    </row>
    <row r="50" spans="1:15" ht="21" x14ac:dyDescent="0.5">
      <c r="A50" s="47">
        <v>48</v>
      </c>
      <c r="B50" s="47" t="s">
        <v>586</v>
      </c>
      <c r="C50" s="55" t="s">
        <v>310</v>
      </c>
      <c r="D50" s="49" t="str">
        <f>INDEX(Leikmannaskrá!$A$2:$D$1171,MATCH(C50,Leikmannaskrá!$A$2:$A$1171,0),2)</f>
        <v>160474-3359</v>
      </c>
      <c r="E50" s="49" t="str">
        <f>INDEX(Leikmannaskrá!$A$2:$D$1171,MATCH(C50,Leikmannaskrá!$A$2:$A$1171,0),3)</f>
        <v>Hamar</v>
      </c>
      <c r="F50" s="47">
        <f>SUM(LARGE(H50:O50,{1;2;3;4;5}))</f>
        <v>0</v>
      </c>
      <c r="G50" s="47">
        <f t="shared" si="1"/>
        <v>0</v>
      </c>
      <c r="H50" s="60">
        <v>0</v>
      </c>
      <c r="I50" s="60">
        <v>0</v>
      </c>
      <c r="J50" s="60">
        <v>0</v>
      </c>
      <c r="K50" s="60">
        <v>0</v>
      </c>
      <c r="L50" s="60">
        <v>0</v>
      </c>
      <c r="M50" s="60">
        <v>0</v>
      </c>
      <c r="N50" s="60">
        <v>0</v>
      </c>
      <c r="O50" s="60">
        <v>0</v>
      </c>
    </row>
    <row r="51" spans="1:15" ht="21" x14ac:dyDescent="0.5">
      <c r="A51" s="44">
        <v>49</v>
      </c>
      <c r="B51" s="47" t="s">
        <v>586</v>
      </c>
      <c r="C51" s="55" t="s">
        <v>481</v>
      </c>
      <c r="D51" s="49" t="str">
        <f>INDEX(Leikmannaskrá!$A$2:$D$1171,MATCH(C51,Leikmannaskrá!$A$2:$A$1171,0),2)</f>
        <v>260108-2710</v>
      </c>
      <c r="E51" s="49" t="str">
        <f>INDEX(Leikmannaskrá!$A$2:$D$1171,MATCH(C51,Leikmannaskrá!$A$2:$A$1171,0),3)</f>
        <v>TBS</v>
      </c>
      <c r="F51" s="47">
        <f>SUM(LARGE(H51:O51,{1;2;3;4;5}))</f>
        <v>0</v>
      </c>
      <c r="G51" s="47">
        <f t="shared" si="1"/>
        <v>0</v>
      </c>
      <c r="H51" s="60">
        <v>0</v>
      </c>
      <c r="I51" s="60">
        <v>0</v>
      </c>
      <c r="J51" s="60">
        <v>0</v>
      </c>
      <c r="K51" s="60">
        <v>0</v>
      </c>
      <c r="L51" s="60">
        <v>0</v>
      </c>
      <c r="M51" s="60">
        <v>0</v>
      </c>
      <c r="N51" s="60">
        <v>0</v>
      </c>
      <c r="O51" s="60">
        <v>0</v>
      </c>
    </row>
    <row r="52" spans="1:15" ht="21" x14ac:dyDescent="0.5">
      <c r="A52" s="47">
        <v>50</v>
      </c>
      <c r="B52" s="47" t="s">
        <v>586</v>
      </c>
      <c r="C52" s="55" t="s">
        <v>489</v>
      </c>
      <c r="D52" s="49" t="str">
        <f>INDEX(Leikmannaskrá!$A$2:$D$1171,MATCH(C52,Leikmannaskrá!$A$2:$A$1171,0),2)</f>
        <v>230407-3980</v>
      </c>
      <c r="E52" s="49" t="str">
        <f>INDEX(Leikmannaskrá!$A$2:$D$1171,MATCH(C52,Leikmannaskrá!$A$2:$A$1171,0),3)</f>
        <v>ÍA</v>
      </c>
      <c r="F52" s="47">
        <f>SUM(LARGE(H52:O52,{1;2;3;4;5}))</f>
        <v>0</v>
      </c>
      <c r="G52" s="47">
        <f t="shared" si="1"/>
        <v>0</v>
      </c>
      <c r="H52" s="60">
        <v>0</v>
      </c>
      <c r="I52" s="60">
        <v>0</v>
      </c>
      <c r="J52" s="60">
        <v>0</v>
      </c>
      <c r="K52" s="60">
        <v>0</v>
      </c>
      <c r="L52" s="60">
        <v>0</v>
      </c>
      <c r="M52" s="60">
        <v>0</v>
      </c>
      <c r="N52" s="60">
        <v>0</v>
      </c>
      <c r="O52" s="60">
        <v>0</v>
      </c>
    </row>
    <row r="53" spans="1:15" x14ac:dyDescent="0.35">
      <c r="L53" s="34"/>
    </row>
    <row r="54" spans="1:15" x14ac:dyDescent="0.35">
      <c r="L54" s="34"/>
    </row>
    <row r="55" spans="1:15" x14ac:dyDescent="0.35">
      <c r="L55" s="34"/>
    </row>
    <row r="56" spans="1:15" x14ac:dyDescent="0.35">
      <c r="L56" s="34"/>
    </row>
    <row r="57" spans="1:15" x14ac:dyDescent="0.35">
      <c r="L57" s="34"/>
    </row>
    <row r="58" spans="1:15" x14ac:dyDescent="0.35">
      <c r="L58" s="34"/>
    </row>
    <row r="59" spans="1:15" x14ac:dyDescent="0.35">
      <c r="L59" s="34"/>
    </row>
    <row r="60" spans="1:15" x14ac:dyDescent="0.35">
      <c r="L60" s="34"/>
    </row>
    <row r="61" spans="1:15" x14ac:dyDescent="0.35">
      <c r="L61" s="34"/>
    </row>
    <row r="62" spans="1:15" x14ac:dyDescent="0.35">
      <c r="L62" s="34"/>
    </row>
    <row r="63" spans="1:15" x14ac:dyDescent="0.35">
      <c r="L63"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70"/>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3" t="s">
        <v>590</v>
      </c>
      <c r="B1" s="83"/>
      <c r="C1" s="83"/>
      <c r="D1" s="83"/>
      <c r="E1" s="83"/>
      <c r="F1" s="83"/>
      <c r="G1" s="83"/>
      <c r="H1" s="83"/>
      <c r="I1" s="83"/>
      <c r="J1" s="83"/>
      <c r="K1" s="83"/>
      <c r="L1" s="83"/>
      <c r="M1" s="83"/>
      <c r="N1" s="83"/>
      <c r="O1" s="83"/>
    </row>
    <row r="2" spans="1:21" ht="84" x14ac:dyDescent="0.5">
      <c r="A2" s="36" t="s">
        <v>580</v>
      </c>
      <c r="B2" s="36" t="s">
        <v>567</v>
      </c>
      <c r="C2" s="37" t="s">
        <v>581</v>
      </c>
      <c r="D2" s="37" t="str">
        <f>Leikmannaskrá!B1</f>
        <v>Keppnisnr.</v>
      </c>
      <c r="E2" s="38" t="s">
        <v>47</v>
      </c>
      <c r="F2" s="38" t="s">
        <v>582</v>
      </c>
      <c r="G2" s="39" t="s">
        <v>583</v>
      </c>
      <c r="H2" s="41" t="s">
        <v>736</v>
      </c>
      <c r="I2" s="42" t="s">
        <v>742</v>
      </c>
      <c r="J2" s="41" t="s">
        <v>758</v>
      </c>
      <c r="K2" s="41" t="s">
        <v>775</v>
      </c>
      <c r="L2" s="41" t="s">
        <v>800</v>
      </c>
      <c r="M2" s="42" t="s">
        <v>803</v>
      </c>
      <c r="N2" s="41" t="s">
        <v>697</v>
      </c>
      <c r="O2" s="43" t="s">
        <v>718</v>
      </c>
      <c r="Q2" s="67"/>
    </row>
    <row r="3" spans="1:21" ht="21" x14ac:dyDescent="0.5">
      <c r="A3" s="44">
        <v>1</v>
      </c>
      <c r="B3" s="44" t="s">
        <v>584</v>
      </c>
      <c r="C3" s="45" t="s">
        <v>375</v>
      </c>
      <c r="D3" s="46" t="str">
        <f>INDEX(Leikmannaskrá!$A$2:$D$1171,MATCH(C3,Leikmannaskrá!$A$2:$A$1171,0),2)</f>
        <v>190697-2589</v>
      </c>
      <c r="E3" s="46" t="str">
        <f>INDEX(Leikmannaskrá!$A$2:$D$1171,MATCH(C3,Leikmannaskrá!$A$2:$A$1171,0),3)</f>
        <v>TBR</v>
      </c>
      <c r="F3" s="44">
        <f>SUM(LARGE(H3:O3,{1;2;3;4;5}))</f>
        <v>39100</v>
      </c>
      <c r="G3" s="44">
        <f t="shared" ref="G3:G34" si="0">SUM(H3:O3)</f>
        <v>39100</v>
      </c>
      <c r="H3" s="60">
        <v>9200</v>
      </c>
      <c r="I3" s="60">
        <v>6900</v>
      </c>
      <c r="J3" s="60">
        <v>9200</v>
      </c>
      <c r="K3" s="60">
        <v>0</v>
      </c>
      <c r="L3" s="60">
        <v>6900</v>
      </c>
      <c r="M3" s="60">
        <v>0</v>
      </c>
      <c r="N3" s="60">
        <v>0</v>
      </c>
      <c r="O3" s="60">
        <v>6900</v>
      </c>
      <c r="Q3" s="35"/>
    </row>
    <row r="4" spans="1:21" ht="21" x14ac:dyDescent="0.5">
      <c r="A4" s="47">
        <v>2</v>
      </c>
      <c r="B4" s="44" t="s">
        <v>584</v>
      </c>
      <c r="C4" s="48" t="s">
        <v>162</v>
      </c>
      <c r="D4" s="49" t="str">
        <f>INDEX(Leikmannaskrá!$A$2:$D$1171,MATCH(C4,Leikmannaskrá!$A$2:$A$1171,0),2)</f>
        <v>090598-2529</v>
      </c>
      <c r="E4" s="49" t="str">
        <f>INDEX(Leikmannaskrá!$A$2:$D$1171,MATCH(C4,Leikmannaskrá!$A$2:$A$1171,0),3)</f>
        <v>TBR</v>
      </c>
      <c r="F4" s="47">
        <f>SUM(LARGE(H4:O4,{1;2;3;4;5}))</f>
        <v>34500</v>
      </c>
      <c r="G4" s="47">
        <f t="shared" si="0"/>
        <v>34500</v>
      </c>
      <c r="H4" s="60">
        <v>6900</v>
      </c>
      <c r="I4" s="60">
        <v>0</v>
      </c>
      <c r="J4" s="60">
        <v>0</v>
      </c>
      <c r="K4" s="60">
        <v>9200</v>
      </c>
      <c r="L4" s="60">
        <v>9200</v>
      </c>
      <c r="M4" s="60">
        <v>0</v>
      </c>
      <c r="N4" s="60">
        <v>0</v>
      </c>
      <c r="O4" s="60">
        <v>9200</v>
      </c>
      <c r="Q4" s="35"/>
    </row>
    <row r="5" spans="1:21" ht="21" x14ac:dyDescent="0.5">
      <c r="A5" s="44">
        <v>3</v>
      </c>
      <c r="B5" s="44" t="s">
        <v>584</v>
      </c>
      <c r="C5" s="66" t="s">
        <v>186</v>
      </c>
      <c r="D5" s="49" t="str">
        <f>INDEX(Leikmannaskrá!$A$2:$D$1171,MATCH(C5,Leikmannaskrá!$A$2:$A$1171,0),2)</f>
        <v>031106-2810</v>
      </c>
      <c r="E5" s="49" t="str">
        <f>INDEX(Leikmannaskrá!$A$2:$D$1171,MATCH(C5,Leikmannaskrá!$A$2:$A$1171,0),3)</f>
        <v>TBR</v>
      </c>
      <c r="F5" s="47">
        <f>SUM(LARGE(H5:O5,{1;2;3;4;5}))</f>
        <v>28100</v>
      </c>
      <c r="G5" s="47">
        <f t="shared" si="0"/>
        <v>28100</v>
      </c>
      <c r="H5" s="60">
        <v>4600</v>
      </c>
      <c r="I5" s="60">
        <v>9200</v>
      </c>
      <c r="J5" s="60">
        <v>6900</v>
      </c>
      <c r="K5" s="60">
        <v>0</v>
      </c>
      <c r="L5" s="60">
        <v>500</v>
      </c>
      <c r="M5" s="60">
        <v>0</v>
      </c>
      <c r="N5" s="60">
        <v>6900</v>
      </c>
      <c r="O5" s="60">
        <v>0</v>
      </c>
      <c r="Q5" s="35"/>
    </row>
    <row r="6" spans="1:21" ht="21" x14ac:dyDescent="0.5">
      <c r="A6" s="47">
        <v>4</v>
      </c>
      <c r="B6" s="44" t="s">
        <v>584</v>
      </c>
      <c r="C6" s="48" t="s">
        <v>250</v>
      </c>
      <c r="D6" s="49" t="str">
        <f>INDEX(Leikmannaskrá!$A$2:$D$1171,MATCH(C6,Leikmannaskrá!$A$2:$A$1171,0),2)</f>
        <v>160104-2440</v>
      </c>
      <c r="E6" s="49" t="str">
        <f>INDEX(Leikmannaskrá!$A$2:$D$1171,MATCH(C6,Leikmannaskrá!$A$2:$A$1171,0),3)</f>
        <v>BH</v>
      </c>
      <c r="F6" s="47">
        <f>SUM(LARGE(H6:O6,{1;2;3;4;5}))</f>
        <v>17060</v>
      </c>
      <c r="G6" s="47">
        <f t="shared" si="0"/>
        <v>17060</v>
      </c>
      <c r="H6" s="60">
        <v>2760</v>
      </c>
      <c r="I6" s="60">
        <v>4600</v>
      </c>
      <c r="J6" s="60">
        <v>0</v>
      </c>
      <c r="K6" s="60">
        <v>0</v>
      </c>
      <c r="L6" s="60">
        <v>4600</v>
      </c>
      <c r="M6" s="60">
        <v>0</v>
      </c>
      <c r="N6" s="60">
        <v>4600</v>
      </c>
      <c r="O6" s="60">
        <v>500</v>
      </c>
      <c r="Q6" s="35"/>
    </row>
    <row r="7" spans="1:21" ht="21" x14ac:dyDescent="0.5">
      <c r="A7" s="44">
        <v>5</v>
      </c>
      <c r="B7" s="44" t="s">
        <v>584</v>
      </c>
      <c r="C7" s="48" t="s">
        <v>148</v>
      </c>
      <c r="D7" s="49" t="str">
        <f>INDEX(Leikmannaskrá!$A$2:$D$1171,MATCH(C7,Leikmannaskrá!$A$2:$A$1171,0),2)</f>
        <v>291201-3260</v>
      </c>
      <c r="E7" s="49" t="str">
        <f>INDEX(Leikmannaskrá!$A$2:$D$1171,MATCH(C7,Leikmannaskrá!$A$2:$A$1171,0),3)</f>
        <v>BH</v>
      </c>
      <c r="F7" s="47">
        <f>SUM(LARGE(H7:O7,{1;2;3;4;5}))</f>
        <v>10200</v>
      </c>
      <c r="G7" s="47">
        <f t="shared" si="0"/>
        <v>10200</v>
      </c>
      <c r="H7" s="60">
        <v>0</v>
      </c>
      <c r="I7" s="60">
        <v>0</v>
      </c>
      <c r="J7" s="60">
        <v>0</v>
      </c>
      <c r="K7" s="60">
        <v>0</v>
      </c>
      <c r="L7" s="60">
        <v>500</v>
      </c>
      <c r="M7" s="60">
        <v>0</v>
      </c>
      <c r="N7" s="60">
        <v>9200</v>
      </c>
      <c r="O7" s="60">
        <v>500</v>
      </c>
      <c r="Q7" s="35"/>
    </row>
    <row r="8" spans="1:21" ht="21.5" thickBot="1" x14ac:dyDescent="0.55000000000000004">
      <c r="A8" s="50">
        <v>6</v>
      </c>
      <c r="B8" s="50" t="s">
        <v>584</v>
      </c>
      <c r="C8" s="51" t="s">
        <v>202</v>
      </c>
      <c r="D8" s="52" t="str">
        <f>INDEX(Leikmannaskrá!$A$2:$D$1171,MATCH(C8,Leikmannaskrá!$A$2:$A$1171,0),2)</f>
        <v>030399-3589</v>
      </c>
      <c r="E8" s="52" t="str">
        <f>INDEX(Leikmannaskrá!$A$2:$D$1171,MATCH(C8,Leikmannaskrá!$A$2:$A$1171,0),3)</f>
        <v>TBR</v>
      </c>
      <c r="F8" s="50">
        <f>SUM(LARGE(H8:O8,{1;2;3;4;5}))</f>
        <v>10000</v>
      </c>
      <c r="G8" s="50">
        <f t="shared" si="0"/>
        <v>10000</v>
      </c>
      <c r="H8" s="62">
        <v>0</v>
      </c>
      <c r="I8" s="62">
        <v>0</v>
      </c>
      <c r="J8" s="62">
        <v>0</v>
      </c>
      <c r="K8" s="62">
        <v>0</v>
      </c>
      <c r="L8" s="62">
        <v>2000</v>
      </c>
      <c r="M8" s="62">
        <v>0</v>
      </c>
      <c r="N8" s="62">
        <v>4000</v>
      </c>
      <c r="O8" s="62">
        <v>4000</v>
      </c>
      <c r="Q8" s="35"/>
    </row>
    <row r="9" spans="1:21" ht="21" x14ac:dyDescent="0.5">
      <c r="A9" s="44">
        <v>7</v>
      </c>
      <c r="B9" s="44" t="s">
        <v>585</v>
      </c>
      <c r="C9" s="77" t="s">
        <v>192</v>
      </c>
      <c r="D9" s="46" t="str">
        <f>INDEX(Leikmannaskrá!$A$2:$D$1171,MATCH(C9,Leikmannaskrá!$A$2:$A$1171,0),2)</f>
        <v>060905-3120</v>
      </c>
      <c r="E9" s="46" t="str">
        <f>INDEX(Leikmannaskrá!$A$2:$D$1171,MATCH(C9,Leikmannaskrá!$A$2:$A$1171,0),3)</f>
        <v>TBR</v>
      </c>
      <c r="F9" s="44">
        <f>SUM(LARGE(H9:O9,{1;2;3;4;5}))</f>
        <v>8725</v>
      </c>
      <c r="G9" s="44">
        <f t="shared" si="0"/>
        <v>8725</v>
      </c>
      <c r="H9" s="63">
        <v>4000</v>
      </c>
      <c r="I9" s="63">
        <v>0</v>
      </c>
      <c r="J9" s="63">
        <v>0</v>
      </c>
      <c r="K9" s="63">
        <v>4600</v>
      </c>
      <c r="L9" s="63">
        <v>0</v>
      </c>
      <c r="M9" s="63">
        <v>0</v>
      </c>
      <c r="N9" s="63">
        <v>0</v>
      </c>
      <c r="O9" s="63">
        <v>125</v>
      </c>
      <c r="Q9" s="35"/>
    </row>
    <row r="10" spans="1:21" ht="21" x14ac:dyDescent="0.5">
      <c r="A10" s="47">
        <v>8</v>
      </c>
      <c r="B10" s="47" t="s">
        <v>585</v>
      </c>
      <c r="C10" s="55" t="s">
        <v>190</v>
      </c>
      <c r="D10" s="49" t="str">
        <f>INDEX(Leikmannaskrá!$A$2:$D$1171,MATCH(C10,Leikmannaskrá!$A$2:$A$1171,0),2)</f>
        <v>081199-3299</v>
      </c>
      <c r="E10" s="49" t="str">
        <f>INDEX(Leikmannaskrá!$A$2:$D$1171,MATCH(C10,Leikmannaskrá!$A$2:$A$1171,0),3)</f>
        <v>UMFA</v>
      </c>
      <c r="F10" s="47">
        <f>SUM(LARGE(H10:O10,{1;2;3;4;5}))</f>
        <v>7725</v>
      </c>
      <c r="G10" s="47">
        <f t="shared" si="0"/>
        <v>8100</v>
      </c>
      <c r="H10" s="60">
        <v>1275</v>
      </c>
      <c r="I10" s="60">
        <v>2000</v>
      </c>
      <c r="J10" s="60">
        <v>1200</v>
      </c>
      <c r="K10" s="60">
        <v>250</v>
      </c>
      <c r="L10" s="60">
        <v>3000</v>
      </c>
      <c r="M10" s="60">
        <v>250</v>
      </c>
      <c r="N10" s="60">
        <v>0</v>
      </c>
      <c r="O10" s="60">
        <v>125</v>
      </c>
      <c r="Q10" s="35"/>
    </row>
    <row r="11" spans="1:21" ht="21" x14ac:dyDescent="0.5">
      <c r="A11" s="44">
        <v>9</v>
      </c>
      <c r="B11" s="47" t="s">
        <v>585</v>
      </c>
      <c r="C11" s="55" t="s">
        <v>278</v>
      </c>
      <c r="D11" s="49" t="str">
        <f>INDEX(Leikmannaskrá!$A$2:$D$1171,MATCH(C11,Leikmannaskrá!$A$2:$A$1171,0),2)</f>
        <v>150378-3119</v>
      </c>
      <c r="E11" s="49" t="str">
        <f>INDEX(Leikmannaskrá!$A$2:$D$1171,MATCH(C11,Leikmannaskrá!$A$2:$A$1171,0),3)</f>
        <v>TBR</v>
      </c>
      <c r="F11" s="47">
        <f>SUM(LARGE(H11:O11,{1;2;3;4;5}))</f>
        <v>7700</v>
      </c>
      <c r="G11" s="47">
        <f t="shared" si="0"/>
        <v>7700</v>
      </c>
      <c r="H11" s="60">
        <v>1700</v>
      </c>
      <c r="I11" s="60">
        <v>0</v>
      </c>
      <c r="J11" s="60">
        <v>4000</v>
      </c>
      <c r="K11" s="60">
        <v>0</v>
      </c>
      <c r="L11" s="60">
        <v>2000</v>
      </c>
      <c r="M11" s="60">
        <v>0</v>
      </c>
      <c r="N11" s="60">
        <v>0</v>
      </c>
      <c r="O11" s="60">
        <v>0</v>
      </c>
      <c r="Q11" s="35"/>
    </row>
    <row r="12" spans="1:21" ht="21" x14ac:dyDescent="0.5">
      <c r="A12" s="47">
        <v>10</v>
      </c>
      <c r="B12" s="47" t="s">
        <v>585</v>
      </c>
      <c r="C12" s="55" t="s">
        <v>553</v>
      </c>
      <c r="D12" s="49" t="str">
        <f>INDEX(Leikmannaskrá!$A$2:$D$1171,MATCH(C12,Leikmannaskrá!$A$2:$A$1171,0),2)</f>
        <v>161081-3299</v>
      </c>
      <c r="E12" s="49" t="str">
        <f>INDEX(Leikmannaskrá!$A$2:$D$1171,MATCH(C12,Leikmannaskrá!$A$2:$A$1171,0),3)</f>
        <v>UMFA</v>
      </c>
      <c r="F12" s="47">
        <f>SUM(LARGE(H12:O12,{1;2;3;4;5}))</f>
        <v>7450</v>
      </c>
      <c r="G12" s="47">
        <f t="shared" si="0"/>
        <v>7450</v>
      </c>
      <c r="H12" s="60">
        <v>3000</v>
      </c>
      <c r="I12" s="60">
        <v>0</v>
      </c>
      <c r="J12" s="60">
        <v>3000</v>
      </c>
      <c r="K12" s="60">
        <v>0</v>
      </c>
      <c r="L12" s="60">
        <v>0</v>
      </c>
      <c r="M12" s="60">
        <v>0</v>
      </c>
      <c r="N12" s="60">
        <v>1200</v>
      </c>
      <c r="O12" s="60">
        <v>250</v>
      </c>
      <c r="Q12" s="35"/>
    </row>
    <row r="13" spans="1:21" ht="21" x14ac:dyDescent="0.5">
      <c r="A13" s="44">
        <v>11</v>
      </c>
      <c r="B13" s="47" t="s">
        <v>585</v>
      </c>
      <c r="C13" s="48" t="s">
        <v>156</v>
      </c>
      <c r="D13" s="49" t="str">
        <f>INDEX(Leikmannaskrá!$A$2:$D$1171,MATCH(C13,Leikmannaskrá!$A$2:$A$1171,0),2)</f>
        <v>260496-2639</v>
      </c>
      <c r="E13" s="49" t="str">
        <f>INDEX(Leikmannaskrá!$A$2:$D$1171,MATCH(C13,Leikmannaskrá!$A$2:$A$1171,0),3)</f>
        <v>TBR</v>
      </c>
      <c r="F13" s="47">
        <f>SUM(LARGE(H13:O13,{1;2;3;4;5}))</f>
        <v>7400</v>
      </c>
      <c r="G13" s="47">
        <f t="shared" si="0"/>
        <v>7400</v>
      </c>
      <c r="H13" s="60">
        <v>0</v>
      </c>
      <c r="I13" s="60">
        <v>0</v>
      </c>
      <c r="J13" s="60">
        <v>0</v>
      </c>
      <c r="K13" s="60">
        <v>6900</v>
      </c>
      <c r="L13" s="60">
        <v>0</v>
      </c>
      <c r="M13" s="60">
        <v>0</v>
      </c>
      <c r="N13" s="60">
        <v>0</v>
      </c>
      <c r="O13" s="60">
        <v>500</v>
      </c>
      <c r="Q13" s="35"/>
    </row>
    <row r="14" spans="1:21" ht="21" x14ac:dyDescent="0.5">
      <c r="A14" s="47">
        <v>12</v>
      </c>
      <c r="B14" s="47" t="s">
        <v>585</v>
      </c>
      <c r="C14" s="55" t="s">
        <v>459</v>
      </c>
      <c r="D14" s="49" t="str">
        <f>INDEX(Leikmannaskrá!$A$2:$D$1171,MATCH(C14,Leikmannaskrá!$A$2:$A$1171,0),2)</f>
        <v>260499-2549</v>
      </c>
      <c r="E14" s="49" t="str">
        <f>INDEX(Leikmannaskrá!$A$2:$D$1171,MATCH(C14,Leikmannaskrá!$A$2:$A$1171,0),3)</f>
        <v>BH</v>
      </c>
      <c r="F14" s="47">
        <f>SUM(LARGE(H14:O14,{1;2;3;4;5}))</f>
        <v>5450</v>
      </c>
      <c r="G14" s="47">
        <f t="shared" si="0"/>
        <v>5450</v>
      </c>
      <c r="H14" s="60">
        <v>1200</v>
      </c>
      <c r="I14" s="60">
        <v>0</v>
      </c>
      <c r="J14" s="60">
        <v>250</v>
      </c>
      <c r="K14" s="60">
        <v>4000</v>
      </c>
      <c r="L14" s="60">
        <v>0</v>
      </c>
      <c r="M14" s="60">
        <v>0</v>
      </c>
      <c r="N14" s="60">
        <v>0</v>
      </c>
      <c r="O14" s="60">
        <v>0</v>
      </c>
      <c r="Q14" s="35"/>
    </row>
    <row r="15" spans="1:21" ht="21" x14ac:dyDescent="0.5">
      <c r="A15" s="44">
        <v>13</v>
      </c>
      <c r="B15" s="47" t="s">
        <v>585</v>
      </c>
      <c r="C15" s="55" t="s">
        <v>122</v>
      </c>
      <c r="D15" s="49" t="str">
        <f>INDEX(Leikmannaskrá!$A$2:$D$1171,MATCH(C15,Leikmannaskrá!$A$2:$A$1171,0),2)</f>
        <v>120907-2980</v>
      </c>
      <c r="E15" s="49" t="str">
        <f>INDEX(Leikmannaskrá!$A$2:$D$1171,MATCH(C15,Leikmannaskrá!$A$2:$A$1171,0),3)</f>
        <v>BH</v>
      </c>
      <c r="F15" s="47">
        <f>SUM(LARGE(H15:O15,{1;2;3;4;5}))</f>
        <v>5350</v>
      </c>
      <c r="G15" s="47">
        <f t="shared" si="0"/>
        <v>5600</v>
      </c>
      <c r="H15" s="60">
        <v>250</v>
      </c>
      <c r="I15" s="60">
        <v>1275</v>
      </c>
      <c r="J15" s="60">
        <v>0</v>
      </c>
      <c r="K15" s="60">
        <v>0</v>
      </c>
      <c r="L15" s="60">
        <v>850</v>
      </c>
      <c r="M15" s="60">
        <v>1275</v>
      </c>
      <c r="N15" s="60">
        <v>1700</v>
      </c>
      <c r="O15" s="60">
        <v>250</v>
      </c>
      <c r="Q15" s="35"/>
      <c r="R15" s="35"/>
      <c r="T15" s="54"/>
      <c r="U15" s="54"/>
    </row>
    <row r="16" spans="1:21" ht="21" x14ac:dyDescent="0.5">
      <c r="A16" s="47">
        <v>14</v>
      </c>
      <c r="B16" s="47" t="s">
        <v>585</v>
      </c>
      <c r="C16" s="71" t="s">
        <v>501</v>
      </c>
      <c r="D16" s="49" t="str">
        <f>INDEX(Leikmannaskrá!$A$2:$D$1171,MATCH(C16,Leikmannaskrá!$A$2:$A$1171,0),2)</f>
        <v>290604-2140</v>
      </c>
      <c r="E16" s="49" t="str">
        <f>INDEX(Leikmannaskrá!$A$2:$D$1171,MATCH(C16,Leikmannaskrá!$A$2:$A$1171,0),3)</f>
        <v>BH</v>
      </c>
      <c r="F16" s="47">
        <f>SUM(LARGE(H16:O16,{1;2;3;4;5}))</f>
        <v>5125</v>
      </c>
      <c r="G16" s="47">
        <f t="shared" si="0"/>
        <v>5125</v>
      </c>
      <c r="H16" s="60">
        <v>2000</v>
      </c>
      <c r="I16" s="60">
        <v>3000</v>
      </c>
      <c r="J16" s="60">
        <v>0</v>
      </c>
      <c r="K16" s="60">
        <v>0</v>
      </c>
      <c r="L16" s="60">
        <v>0</v>
      </c>
      <c r="M16" s="60">
        <v>0</v>
      </c>
      <c r="N16" s="60">
        <v>0</v>
      </c>
      <c r="O16" s="60">
        <v>125</v>
      </c>
      <c r="Q16" s="35"/>
    </row>
    <row r="17" spans="1:17" ht="21" x14ac:dyDescent="0.5">
      <c r="A17" s="44">
        <v>15</v>
      </c>
      <c r="B17" s="47" t="s">
        <v>585</v>
      </c>
      <c r="C17" s="55" t="s">
        <v>301</v>
      </c>
      <c r="D17" s="49" t="str">
        <f>INDEX(Leikmannaskrá!$A$2:$D$1171,MATCH(C17,Leikmannaskrá!$A$2:$A$1171,0),2)</f>
        <v>290995-2569</v>
      </c>
      <c r="E17" s="49" t="str">
        <f>INDEX(Leikmannaskrá!$A$2:$D$1171,MATCH(C17,Leikmannaskrá!$A$2:$A$1171,0),3)</f>
        <v>BH</v>
      </c>
      <c r="F17" s="47">
        <f>SUM(LARGE(H17:O17,{1;2;3;4;5}))</f>
        <v>4750</v>
      </c>
      <c r="G17" s="47">
        <f t="shared" si="0"/>
        <v>4750</v>
      </c>
      <c r="H17" s="60">
        <v>0</v>
      </c>
      <c r="I17" s="60">
        <v>4000</v>
      </c>
      <c r="J17" s="60">
        <v>0</v>
      </c>
      <c r="K17" s="60">
        <v>250</v>
      </c>
      <c r="L17" s="60">
        <v>250</v>
      </c>
      <c r="M17" s="60">
        <v>250</v>
      </c>
      <c r="N17" s="60">
        <v>0</v>
      </c>
      <c r="O17" s="60">
        <v>0</v>
      </c>
      <c r="Q17" s="35"/>
    </row>
    <row r="18" spans="1:17" ht="21.5" thickBot="1" x14ac:dyDescent="0.55000000000000004">
      <c r="A18" s="50">
        <v>16</v>
      </c>
      <c r="B18" s="50" t="s">
        <v>585</v>
      </c>
      <c r="C18" s="74" t="s">
        <v>158</v>
      </c>
      <c r="D18" s="52" t="str">
        <f>INDEX(Leikmannaskrá!$A$2:$D$1171,MATCH(C18,Leikmannaskrá!$A$2:$A$1171,0),2)</f>
        <v>251288-2089</v>
      </c>
      <c r="E18" s="52" t="str">
        <f>INDEX(Leikmannaskrá!$A$2:$D$1171,MATCH(C18,Leikmannaskrá!$A$2:$A$1171,0),3)</f>
        <v>TBR</v>
      </c>
      <c r="F18" s="50">
        <f>SUM(LARGE(H18:O18,{1;2;3;4;5}))</f>
        <v>4600</v>
      </c>
      <c r="G18" s="50">
        <f t="shared" si="0"/>
        <v>4600</v>
      </c>
      <c r="H18" s="62">
        <v>0</v>
      </c>
      <c r="I18" s="62">
        <v>0</v>
      </c>
      <c r="J18" s="62">
        <v>0</v>
      </c>
      <c r="K18" s="62">
        <v>0</v>
      </c>
      <c r="L18" s="62">
        <v>0</v>
      </c>
      <c r="M18" s="62">
        <v>0</v>
      </c>
      <c r="N18" s="62">
        <v>0</v>
      </c>
      <c r="O18" s="62">
        <v>4600</v>
      </c>
      <c r="Q18" s="35"/>
    </row>
    <row r="19" spans="1:17" ht="21" x14ac:dyDescent="0.5">
      <c r="A19" s="44">
        <v>17</v>
      </c>
      <c r="B19" s="44" t="s">
        <v>586</v>
      </c>
      <c r="C19" s="55" t="s">
        <v>499</v>
      </c>
      <c r="D19" s="49" t="str">
        <f>INDEX(Leikmannaskrá!$A$2:$D$1171,MATCH(C19,Leikmannaskrá!$A$2:$A$1171,0),2)</f>
        <v>070707-2170</v>
      </c>
      <c r="E19" s="49" t="str">
        <f>INDEX(Leikmannaskrá!$A$2:$D$1171,MATCH(C19,Leikmannaskrá!$A$2:$A$1171,0),3)</f>
        <v>BH</v>
      </c>
      <c r="F19" s="47">
        <f>SUM(LARGE(H19:O19,{1;2;3;4;5}))</f>
        <v>4500</v>
      </c>
      <c r="G19" s="47">
        <f t="shared" si="0"/>
        <v>4500</v>
      </c>
      <c r="H19" s="60">
        <v>0</v>
      </c>
      <c r="I19" s="60">
        <v>0</v>
      </c>
      <c r="J19" s="60">
        <v>0</v>
      </c>
      <c r="K19" s="60">
        <v>0</v>
      </c>
      <c r="L19" s="60">
        <v>4000</v>
      </c>
      <c r="M19" s="60">
        <v>0</v>
      </c>
      <c r="N19" s="60">
        <v>500</v>
      </c>
      <c r="O19" s="60">
        <v>0</v>
      </c>
      <c r="Q19" s="35"/>
    </row>
    <row r="20" spans="1:17" ht="21" x14ac:dyDescent="0.5">
      <c r="A20" s="47">
        <v>18</v>
      </c>
      <c r="B20" s="44" t="s">
        <v>586</v>
      </c>
      <c r="C20" s="53" t="s">
        <v>357</v>
      </c>
      <c r="D20" s="46" t="str">
        <f>INDEX(Leikmannaskrá!$A$2:$D$1171,MATCH(C20,Leikmannaskrá!$A$2:$A$1171,0),2)</f>
        <v>310880-3969</v>
      </c>
      <c r="E20" s="46" t="str">
        <f>INDEX(Leikmannaskrá!$A$2:$D$1171,MATCH(C20,Leikmannaskrá!$A$2:$A$1171,0),3)</f>
        <v>BH</v>
      </c>
      <c r="F20" s="44">
        <f>SUM(LARGE(H20:O20,{1;2;3;4;5}))</f>
        <v>4375</v>
      </c>
      <c r="G20" s="44">
        <f t="shared" si="0"/>
        <v>4375</v>
      </c>
      <c r="H20" s="63">
        <v>2000</v>
      </c>
      <c r="I20" s="63">
        <v>0</v>
      </c>
      <c r="J20" s="63">
        <v>0</v>
      </c>
      <c r="K20" s="63">
        <v>850</v>
      </c>
      <c r="L20" s="63">
        <v>1275</v>
      </c>
      <c r="M20" s="63">
        <v>0</v>
      </c>
      <c r="N20" s="63">
        <v>0</v>
      </c>
      <c r="O20" s="63">
        <v>250</v>
      </c>
      <c r="Q20" s="35"/>
    </row>
    <row r="21" spans="1:17" ht="21" x14ac:dyDescent="0.5">
      <c r="A21" s="44">
        <v>19</v>
      </c>
      <c r="B21" s="47" t="s">
        <v>586</v>
      </c>
      <c r="C21" s="55" t="s">
        <v>451</v>
      </c>
      <c r="D21" s="49" t="str">
        <f>INDEX(Leikmannaskrá!$A$2:$D$1171,MATCH(C21,Leikmannaskrá!$A$2:$A$1171,0),2)</f>
        <v>060508-3480</v>
      </c>
      <c r="E21" s="49" t="str">
        <f>INDEX(Leikmannaskrá!$A$2:$D$1171,MATCH(C21,Leikmannaskrá!$A$2:$A$1171,0),3)</f>
        <v>BH</v>
      </c>
      <c r="F21" s="47">
        <f>SUM(LARGE(H21:O21,{1;2;3;4;5}))</f>
        <v>4325</v>
      </c>
      <c r="G21" s="47">
        <f t="shared" si="0"/>
        <v>4325</v>
      </c>
      <c r="H21" s="60">
        <v>1200</v>
      </c>
      <c r="I21" s="60">
        <v>0</v>
      </c>
      <c r="J21" s="60">
        <v>0</v>
      </c>
      <c r="K21" s="60">
        <v>0</v>
      </c>
      <c r="L21" s="60">
        <v>0</v>
      </c>
      <c r="M21" s="60">
        <v>3000</v>
      </c>
      <c r="N21" s="60">
        <v>0</v>
      </c>
      <c r="O21" s="60">
        <v>125</v>
      </c>
      <c r="Q21" s="35"/>
    </row>
    <row r="22" spans="1:17" ht="21" x14ac:dyDescent="0.5">
      <c r="A22" s="47">
        <v>20</v>
      </c>
      <c r="B22" s="47" t="s">
        <v>586</v>
      </c>
      <c r="C22" s="48" t="s">
        <v>507</v>
      </c>
      <c r="D22" s="49" t="str">
        <f>INDEX(Leikmannaskrá!$A$2:$D$1171,MATCH(C22,Leikmannaskrá!$A$2:$A$1171,0),2)</f>
        <v>100103-2140</v>
      </c>
      <c r="E22" s="49" t="str">
        <f>INDEX(Leikmannaskrá!$A$2:$D$1171,MATCH(C22,Leikmannaskrá!$A$2:$A$1171,0),3)</f>
        <v>BH</v>
      </c>
      <c r="F22" s="47">
        <f>SUM(LARGE(H22:O22,{1;2;3;4;5}))</f>
        <v>4000</v>
      </c>
      <c r="G22" s="47">
        <f t="shared" si="0"/>
        <v>4000</v>
      </c>
      <c r="H22" s="60">
        <v>0</v>
      </c>
      <c r="I22" s="60">
        <v>0</v>
      </c>
      <c r="J22" s="60">
        <v>0</v>
      </c>
      <c r="K22" s="60">
        <v>0</v>
      </c>
      <c r="L22" s="60">
        <v>0</v>
      </c>
      <c r="M22" s="60">
        <v>0</v>
      </c>
      <c r="N22" s="60">
        <v>2000</v>
      </c>
      <c r="O22" s="60">
        <v>2000</v>
      </c>
      <c r="Q22" s="35"/>
    </row>
    <row r="23" spans="1:17" ht="21" x14ac:dyDescent="0.5">
      <c r="A23" s="44">
        <v>21</v>
      </c>
      <c r="B23" s="47" t="s">
        <v>586</v>
      </c>
      <c r="C23" s="55" t="s">
        <v>776</v>
      </c>
      <c r="D23" s="49" t="str">
        <f>INDEX(Leikmannaskrá!$A$2:$D$1171,MATCH(C23,Leikmannaskrá!$A$2:$A$1171,0),2)</f>
        <v>040700-3580</v>
      </c>
      <c r="E23" s="49" t="str">
        <f>INDEX(Leikmannaskrá!$A$2:$D$1171,MATCH(C23,Leikmannaskrá!$A$2:$A$1171,0),3)</f>
        <v>BH</v>
      </c>
      <c r="F23" s="47">
        <f>SUM(LARGE(H23:O23,{1;2;3;4;5}))</f>
        <v>4000</v>
      </c>
      <c r="G23" s="47">
        <f t="shared" si="0"/>
        <v>4000</v>
      </c>
      <c r="H23" s="60">
        <v>0</v>
      </c>
      <c r="I23" s="60">
        <v>0</v>
      </c>
      <c r="J23" s="60">
        <v>0</v>
      </c>
      <c r="K23" s="60">
        <v>0</v>
      </c>
      <c r="L23" s="60">
        <v>0</v>
      </c>
      <c r="M23" s="60">
        <v>4000</v>
      </c>
      <c r="N23" s="60">
        <v>0</v>
      </c>
      <c r="O23" s="60">
        <v>0</v>
      </c>
      <c r="Q23" s="35"/>
    </row>
    <row r="24" spans="1:17" ht="21" x14ac:dyDescent="0.5">
      <c r="A24" s="47">
        <v>22</v>
      </c>
      <c r="B24" s="47" t="s">
        <v>586</v>
      </c>
      <c r="C24" s="55" t="s">
        <v>270</v>
      </c>
      <c r="D24" s="49" t="str">
        <f>INDEX(Leikmannaskrá!$A$2:$D$1171,MATCH(C24,Leikmannaskrá!$A$2:$A$1171,0),2)</f>
        <v>030985-4869</v>
      </c>
      <c r="E24" s="49" t="str">
        <f>INDEX(Leikmannaskrá!$A$2:$D$1171,MATCH(C24,Leikmannaskrá!$A$2:$A$1171,0),3)</f>
        <v>KR</v>
      </c>
      <c r="F24" s="47">
        <f>SUM(LARGE(H24:O24,{1;2;3;4;5}))</f>
        <v>3900</v>
      </c>
      <c r="G24" s="47">
        <f t="shared" si="0"/>
        <v>3900</v>
      </c>
      <c r="H24" s="60">
        <v>0</v>
      </c>
      <c r="I24" s="60">
        <v>0</v>
      </c>
      <c r="J24" s="60">
        <v>0</v>
      </c>
      <c r="K24" s="60">
        <v>1700</v>
      </c>
      <c r="L24" s="60">
        <v>0</v>
      </c>
      <c r="M24" s="60">
        <v>250</v>
      </c>
      <c r="N24" s="60">
        <v>250</v>
      </c>
      <c r="O24" s="60">
        <v>1700</v>
      </c>
      <c r="Q24" s="35"/>
    </row>
    <row r="25" spans="1:17" ht="21" x14ac:dyDescent="0.5">
      <c r="A25" s="44">
        <v>23</v>
      </c>
      <c r="B25" s="47" t="s">
        <v>586</v>
      </c>
      <c r="C25" s="55" t="s">
        <v>285</v>
      </c>
      <c r="D25" s="49" t="str">
        <f>INDEX(Leikmannaskrá!$A$2:$D$1171,MATCH(C25,Leikmannaskrá!$A$2:$A$1171,0),2)</f>
        <v>281192-2489</v>
      </c>
      <c r="E25" s="49" t="str">
        <f>INDEX(Leikmannaskrá!$A$2:$D$1171,MATCH(C25,Leikmannaskrá!$A$2:$A$1171,0),3)</f>
        <v>BH</v>
      </c>
      <c r="F25" s="47">
        <f>SUM(LARGE(H25:O25,{1;2;3;4;5}))</f>
        <v>3775</v>
      </c>
      <c r="G25" s="47">
        <f t="shared" si="0"/>
        <v>3775</v>
      </c>
      <c r="H25" s="60">
        <v>0</v>
      </c>
      <c r="I25" s="60">
        <v>0</v>
      </c>
      <c r="J25" s="60">
        <v>2000</v>
      </c>
      <c r="K25" s="60">
        <v>1275</v>
      </c>
      <c r="L25" s="60">
        <v>125</v>
      </c>
      <c r="M25" s="60">
        <v>250</v>
      </c>
      <c r="N25" s="60">
        <v>0</v>
      </c>
      <c r="O25" s="60">
        <v>125</v>
      </c>
      <c r="Q25" s="35"/>
    </row>
    <row r="26" spans="1:17" ht="21" x14ac:dyDescent="0.5">
      <c r="A26" s="47">
        <v>24</v>
      </c>
      <c r="B26" s="47" t="s">
        <v>586</v>
      </c>
      <c r="C26" s="55" t="s">
        <v>339</v>
      </c>
      <c r="D26" s="49" t="str">
        <f>INDEX(Leikmannaskrá!$A$2:$D$1171,MATCH(C26,Leikmannaskrá!$A$2:$A$1171,0),2)</f>
        <v>220405-2220</v>
      </c>
      <c r="E26" s="49" t="str">
        <f>INDEX(Leikmannaskrá!$A$2:$D$1171,MATCH(C26,Leikmannaskrá!$A$2:$A$1171,0),3)</f>
        <v>BH</v>
      </c>
      <c r="F26" s="47">
        <f>SUM(LARGE(H26:O26,{1;2;3;4;5}))</f>
        <v>3500</v>
      </c>
      <c r="G26" s="47">
        <f t="shared" si="0"/>
        <v>3500</v>
      </c>
      <c r="H26" s="60">
        <v>0</v>
      </c>
      <c r="I26" s="60">
        <v>0</v>
      </c>
      <c r="J26" s="60">
        <v>0</v>
      </c>
      <c r="K26" s="60">
        <v>3000</v>
      </c>
      <c r="L26" s="60">
        <v>0</v>
      </c>
      <c r="M26" s="60">
        <v>0</v>
      </c>
      <c r="N26" s="60">
        <v>250</v>
      </c>
      <c r="O26" s="60">
        <v>250</v>
      </c>
      <c r="Q26" s="35"/>
    </row>
    <row r="27" spans="1:17" ht="21" x14ac:dyDescent="0.5">
      <c r="A27" s="44">
        <v>25</v>
      </c>
      <c r="B27" s="47" t="s">
        <v>586</v>
      </c>
      <c r="C27" s="55" t="s">
        <v>64</v>
      </c>
      <c r="D27" s="49" t="str">
        <f>INDEX(Leikmannaskrá!$A$2:$D$1171,MATCH(C27,Leikmannaskrá!$A$2:$A$1171,0),2)</f>
        <v>311285-2119</v>
      </c>
      <c r="E27" s="49" t="str">
        <f>INDEX(Leikmannaskrá!$A$2:$D$1171,MATCH(C27,Leikmannaskrá!$A$2:$A$1171,0),3)</f>
        <v>UMFA</v>
      </c>
      <c r="F27" s="47">
        <f>SUM(LARGE(H27:O27,{1;2;3;4;5}))</f>
        <v>3400</v>
      </c>
      <c r="G27" s="47">
        <f t="shared" si="0"/>
        <v>3400</v>
      </c>
      <c r="H27" s="60">
        <v>0</v>
      </c>
      <c r="I27" s="60">
        <v>1700</v>
      </c>
      <c r="J27" s="60">
        <v>0</v>
      </c>
      <c r="K27" s="60">
        <v>0</v>
      </c>
      <c r="L27" s="60">
        <v>1700</v>
      </c>
      <c r="M27" s="60">
        <v>0</v>
      </c>
      <c r="N27" s="60">
        <v>0</v>
      </c>
      <c r="O27" s="60">
        <v>0</v>
      </c>
      <c r="Q27" s="35"/>
    </row>
    <row r="28" spans="1:17" ht="21" x14ac:dyDescent="0.5">
      <c r="A28" s="47">
        <v>26</v>
      </c>
      <c r="B28" s="47" t="s">
        <v>586</v>
      </c>
      <c r="C28" s="55" t="s">
        <v>130</v>
      </c>
      <c r="D28" s="49" t="str">
        <f>INDEX(Leikmannaskrá!$A$2:$D$1171,MATCH(C28,Leikmannaskrá!$A$2:$A$1171,0),2)</f>
        <v>150300-3470</v>
      </c>
      <c r="E28" s="49" t="str">
        <f>INDEX(Leikmannaskrá!$A$2:$D$1171,MATCH(C28,Leikmannaskrá!$A$2:$A$1171,0),3)</f>
        <v>TBR</v>
      </c>
      <c r="F28" s="47">
        <f>SUM(LARGE(H28:O28,{1;2;3;4;5}))</f>
        <v>3250</v>
      </c>
      <c r="G28" s="47">
        <f t="shared" si="0"/>
        <v>3250</v>
      </c>
      <c r="H28" s="60">
        <v>0</v>
      </c>
      <c r="I28" s="60">
        <v>0</v>
      </c>
      <c r="J28" s="60">
        <v>0</v>
      </c>
      <c r="K28" s="60">
        <v>0</v>
      </c>
      <c r="L28" s="60">
        <v>0</v>
      </c>
      <c r="M28" s="60">
        <v>0</v>
      </c>
      <c r="N28" s="60">
        <v>3000</v>
      </c>
      <c r="O28" s="60">
        <v>250</v>
      </c>
      <c r="Q28" s="35"/>
    </row>
    <row r="29" spans="1:17" ht="21" x14ac:dyDescent="0.5">
      <c r="A29" s="44">
        <v>27</v>
      </c>
      <c r="B29" s="47" t="s">
        <v>586</v>
      </c>
      <c r="C29" s="66" t="s">
        <v>299</v>
      </c>
      <c r="D29" s="49" t="str">
        <f>INDEX(Leikmannaskrá!$A$2:$D$1171,MATCH(C29,Leikmannaskrá!$A$2:$A$1171,0),2)</f>
        <v>200286-2949</v>
      </c>
      <c r="E29" s="49" t="str">
        <f>INDEX(Leikmannaskrá!$A$2:$D$1171,MATCH(C29,Leikmannaskrá!$A$2:$A$1171,0),3)</f>
        <v>BH</v>
      </c>
      <c r="F29" s="47">
        <f>SUM(LARGE(H29:O29,{1;2;3;4;5}))</f>
        <v>3250</v>
      </c>
      <c r="G29" s="47">
        <f t="shared" si="0"/>
        <v>3250</v>
      </c>
      <c r="H29" s="60">
        <v>0</v>
      </c>
      <c r="I29" s="60">
        <v>0</v>
      </c>
      <c r="J29" s="60">
        <v>0</v>
      </c>
      <c r="K29" s="60">
        <v>0</v>
      </c>
      <c r="L29" s="60">
        <v>250</v>
      </c>
      <c r="M29" s="60">
        <v>0</v>
      </c>
      <c r="N29" s="60">
        <v>0</v>
      </c>
      <c r="O29" s="60">
        <v>3000</v>
      </c>
      <c r="Q29" s="35"/>
    </row>
    <row r="30" spans="1:17" ht="21" x14ac:dyDescent="0.5">
      <c r="A30" s="47">
        <v>28</v>
      </c>
      <c r="B30" s="47" t="s">
        <v>586</v>
      </c>
      <c r="C30" s="55" t="s">
        <v>182</v>
      </c>
      <c r="D30" s="49" t="str">
        <f>INDEX(Leikmannaskrá!$A$2:$D$1171,MATCH(C30,Leikmannaskrá!$A$2:$A$1171,0),2)</f>
        <v>091159-2879</v>
      </c>
      <c r="E30" s="49" t="str">
        <f>INDEX(Leikmannaskrá!$A$2:$D$1171,MATCH(C30,Leikmannaskrá!$A$2:$A$1171,0),3)</f>
        <v>UMFA</v>
      </c>
      <c r="F30" s="47">
        <f>SUM(LARGE(H30:O30,{1;2;3;4;5}))</f>
        <v>3100</v>
      </c>
      <c r="G30" s="47">
        <f t="shared" si="0"/>
        <v>3100</v>
      </c>
      <c r="H30" s="60">
        <v>0</v>
      </c>
      <c r="I30" s="60">
        <v>0</v>
      </c>
      <c r="J30" s="60">
        <v>0</v>
      </c>
      <c r="K30" s="60">
        <v>0</v>
      </c>
      <c r="L30" s="60">
        <v>125</v>
      </c>
      <c r="M30" s="60">
        <v>1700</v>
      </c>
      <c r="N30" s="60">
        <v>1275</v>
      </c>
      <c r="O30" s="60">
        <v>0</v>
      </c>
      <c r="Q30" s="35"/>
    </row>
    <row r="31" spans="1:17" ht="21" x14ac:dyDescent="0.5">
      <c r="A31" s="44">
        <v>29</v>
      </c>
      <c r="B31" s="47" t="s">
        <v>586</v>
      </c>
      <c r="C31" s="55" t="s">
        <v>172</v>
      </c>
      <c r="D31" s="49" t="str">
        <f>INDEX(Leikmannaskrá!$A$2:$D$1171,MATCH(C31,Leikmannaskrá!$A$2:$A$1171,0),2)</f>
        <v>120708-2790</v>
      </c>
      <c r="E31" s="49" t="str">
        <f>INDEX(Leikmannaskrá!$A$2:$D$1171,MATCH(C31,Leikmannaskrá!$A$2:$A$1171,0),3)</f>
        <v>TBR</v>
      </c>
      <c r="F31" s="47">
        <f>SUM(LARGE(H31:O31,{1;2;3;4;5}))</f>
        <v>2750</v>
      </c>
      <c r="G31" s="47">
        <f t="shared" si="0"/>
        <v>2750</v>
      </c>
      <c r="H31" s="60">
        <v>0</v>
      </c>
      <c r="I31" s="60">
        <v>0</v>
      </c>
      <c r="J31" s="60">
        <v>0</v>
      </c>
      <c r="K31" s="60">
        <v>0</v>
      </c>
      <c r="L31" s="60">
        <v>500</v>
      </c>
      <c r="M31" s="60">
        <v>0</v>
      </c>
      <c r="N31" s="60">
        <v>250</v>
      </c>
      <c r="O31" s="60">
        <v>2000</v>
      </c>
      <c r="Q31" s="35"/>
    </row>
    <row r="32" spans="1:17" ht="21" x14ac:dyDescent="0.5">
      <c r="A32" s="47">
        <v>30</v>
      </c>
      <c r="B32" s="47" t="s">
        <v>586</v>
      </c>
      <c r="C32" s="71" t="s">
        <v>648</v>
      </c>
      <c r="D32" s="49" t="str">
        <f>INDEX(Leikmannaskrá!$A$2:$D$1171,MATCH(C32,Leikmannaskrá!$A$2:$A$1171,0),2)</f>
        <v>181108-2070</v>
      </c>
      <c r="E32" s="49" t="str">
        <f>INDEX(Leikmannaskrá!$A$2:$D$1171,MATCH(C32,Leikmannaskrá!$A$2:$A$1171,0),3)</f>
        <v>TBR</v>
      </c>
      <c r="F32" s="47">
        <f>SUM(LARGE(H32:O32,{1;2;3;4;5}))</f>
        <v>2035</v>
      </c>
      <c r="G32" s="47">
        <f t="shared" si="0"/>
        <v>2035</v>
      </c>
      <c r="H32" s="60">
        <v>510</v>
      </c>
      <c r="I32" s="60">
        <v>0</v>
      </c>
      <c r="J32" s="60">
        <v>1275</v>
      </c>
      <c r="K32" s="60">
        <v>125</v>
      </c>
      <c r="L32" s="60">
        <v>0</v>
      </c>
      <c r="M32" s="60">
        <v>0</v>
      </c>
      <c r="N32" s="60">
        <v>125</v>
      </c>
      <c r="O32" s="60">
        <v>0</v>
      </c>
      <c r="Q32" s="35"/>
    </row>
    <row r="33" spans="1:21" ht="21" x14ac:dyDescent="0.5">
      <c r="A33" s="44">
        <v>31</v>
      </c>
      <c r="B33" s="47" t="s">
        <v>586</v>
      </c>
      <c r="C33" s="71" t="s">
        <v>52</v>
      </c>
      <c r="D33" s="49" t="str">
        <f>INDEX(Leikmannaskrá!$A$2:$D$1171,MATCH(C33,Leikmannaskrá!$A$2:$A$1171,0),2)</f>
        <v>101105-3850</v>
      </c>
      <c r="E33" s="49" t="str">
        <f>INDEX(Leikmannaskrá!$A$2:$D$1171,MATCH(C33,Leikmannaskrá!$A$2:$A$1171,0),3)</f>
        <v>BH</v>
      </c>
      <c r="F33" s="47">
        <f>SUM(LARGE(H33:O33,{1;2;3;4;5}))</f>
        <v>2000</v>
      </c>
      <c r="G33" s="47">
        <f t="shared" si="0"/>
        <v>2000</v>
      </c>
      <c r="H33" s="60">
        <v>0</v>
      </c>
      <c r="I33" s="60">
        <v>0</v>
      </c>
      <c r="J33" s="60">
        <v>0</v>
      </c>
      <c r="K33" s="60">
        <v>0</v>
      </c>
      <c r="L33" s="60">
        <v>0</v>
      </c>
      <c r="M33" s="60">
        <v>0</v>
      </c>
      <c r="N33" s="60">
        <v>2000</v>
      </c>
      <c r="O33" s="60">
        <v>0</v>
      </c>
      <c r="Q33" s="35"/>
    </row>
    <row r="34" spans="1:21" ht="21" x14ac:dyDescent="0.5">
      <c r="A34" s="47">
        <v>32</v>
      </c>
      <c r="B34" s="47" t="s">
        <v>586</v>
      </c>
      <c r="C34" s="55" t="s">
        <v>266</v>
      </c>
      <c r="D34" s="49" t="str">
        <f>INDEX(Leikmannaskrá!$A$2:$D$1171,MATCH(C34,Leikmannaskrá!$A$2:$A$1171,0),2)</f>
        <v>160570-5399</v>
      </c>
      <c r="E34" s="49" t="str">
        <f>INDEX(Leikmannaskrá!$A$2:$D$1171,MATCH(C34,Leikmannaskrá!$A$2:$A$1171,0),3)</f>
        <v>UMFA</v>
      </c>
      <c r="F34" s="47">
        <f>SUM(LARGE(H34:O34,{1;2;3;4;5}))</f>
        <v>1950</v>
      </c>
      <c r="G34" s="47">
        <f t="shared" si="0"/>
        <v>1950</v>
      </c>
      <c r="H34" s="60">
        <v>0</v>
      </c>
      <c r="I34" s="60">
        <v>0</v>
      </c>
      <c r="J34" s="60">
        <v>1700</v>
      </c>
      <c r="K34" s="60">
        <v>0</v>
      </c>
      <c r="L34" s="60">
        <v>0</v>
      </c>
      <c r="M34" s="60">
        <v>0</v>
      </c>
      <c r="N34" s="60">
        <v>125</v>
      </c>
      <c r="O34" s="60">
        <v>125</v>
      </c>
      <c r="Q34" s="35"/>
    </row>
    <row r="35" spans="1:21" ht="21" x14ac:dyDescent="0.5">
      <c r="A35" s="44">
        <v>33</v>
      </c>
      <c r="B35" s="47" t="s">
        <v>586</v>
      </c>
      <c r="C35" s="48" t="s">
        <v>519</v>
      </c>
      <c r="D35" s="49" t="str">
        <f>INDEX(Leikmannaskrá!$A$2:$D$1171,MATCH(C35,Leikmannaskrá!$A$2:$A$1171,0),2)</f>
        <v>150178-4959</v>
      </c>
      <c r="E35" s="49" t="str">
        <f>INDEX(Leikmannaskrá!$A$2:$D$1171,MATCH(C35,Leikmannaskrá!$A$2:$A$1171,0),3)</f>
        <v>TBR</v>
      </c>
      <c r="F35" s="47">
        <f>SUM(LARGE(H35:O35,{1;2;3;4;5}))</f>
        <v>1700</v>
      </c>
      <c r="G35" s="47">
        <f t="shared" ref="G35:G66" si="1">SUM(H35:O35)</f>
        <v>1700</v>
      </c>
      <c r="H35" s="60">
        <v>250</v>
      </c>
      <c r="I35" s="60">
        <v>1200</v>
      </c>
      <c r="J35" s="60">
        <v>0</v>
      </c>
      <c r="K35" s="60">
        <v>0</v>
      </c>
      <c r="L35" s="60">
        <v>0</v>
      </c>
      <c r="M35" s="60">
        <v>0</v>
      </c>
      <c r="N35" s="60">
        <v>0</v>
      </c>
      <c r="O35" s="60">
        <v>250</v>
      </c>
      <c r="Q35" s="35"/>
    </row>
    <row r="36" spans="1:21" ht="21" x14ac:dyDescent="0.5">
      <c r="A36" s="47">
        <v>34</v>
      </c>
      <c r="B36" s="47" t="s">
        <v>586</v>
      </c>
      <c r="C36" s="71" t="s">
        <v>677</v>
      </c>
      <c r="D36" s="49" t="str">
        <f>INDEX(Leikmannaskrá!$A$2:$D$1171,MATCH(C36,Leikmannaskrá!$A$2:$A$1171,0),2)</f>
        <v>100896-5169</v>
      </c>
      <c r="E36" s="49" t="str">
        <f>INDEX(Leikmannaskrá!$A$2:$D$1171,MATCH(C36,Leikmannaskrá!$A$2:$A$1171,0),3)</f>
        <v>ÍA</v>
      </c>
      <c r="F36" s="47">
        <f>SUM(LARGE(H36:O36,{1;2;3;4;5}))</f>
        <v>1275</v>
      </c>
      <c r="G36" s="47">
        <f t="shared" si="1"/>
        <v>1275</v>
      </c>
      <c r="H36" s="60">
        <v>0</v>
      </c>
      <c r="I36" s="60">
        <v>0</v>
      </c>
      <c r="J36" s="60">
        <v>0</v>
      </c>
      <c r="K36" s="60">
        <v>0</v>
      </c>
      <c r="L36" s="60">
        <v>0</v>
      </c>
      <c r="M36" s="60">
        <v>0</v>
      </c>
      <c r="N36" s="60">
        <v>0</v>
      </c>
      <c r="O36" s="60">
        <v>1275</v>
      </c>
      <c r="Q36" s="35"/>
    </row>
    <row r="37" spans="1:21" ht="21" x14ac:dyDescent="0.5">
      <c r="A37" s="44">
        <v>35</v>
      </c>
      <c r="B37" s="47" t="s">
        <v>586</v>
      </c>
      <c r="C37" s="55" t="s">
        <v>337</v>
      </c>
      <c r="D37" s="49" t="str">
        <f>INDEX(Leikmannaskrá!$A$2:$D$1171,MATCH(C37,Leikmannaskrá!$A$2:$A$1171,0),2)</f>
        <v>280604-2240</v>
      </c>
      <c r="E37" s="49" t="str">
        <f>INDEX(Leikmannaskrá!$A$2:$D$1171,MATCH(C37,Leikmannaskrá!$A$2:$A$1171,0),3)</f>
        <v>BH</v>
      </c>
      <c r="F37" s="47">
        <f>SUM(LARGE(H37:O37,{1;2;3;4;5}))</f>
        <v>1225</v>
      </c>
      <c r="G37" s="47">
        <f t="shared" si="1"/>
        <v>1225</v>
      </c>
      <c r="H37" s="60">
        <v>0</v>
      </c>
      <c r="I37" s="60">
        <v>0</v>
      </c>
      <c r="J37" s="60">
        <v>0</v>
      </c>
      <c r="K37" s="60">
        <v>850</v>
      </c>
      <c r="L37" s="60">
        <v>250</v>
      </c>
      <c r="M37" s="60">
        <v>0</v>
      </c>
      <c r="N37" s="60">
        <v>0</v>
      </c>
      <c r="O37" s="60">
        <v>125</v>
      </c>
      <c r="Q37" s="35"/>
    </row>
    <row r="38" spans="1:21" ht="21" x14ac:dyDescent="0.5">
      <c r="A38" s="47">
        <v>36</v>
      </c>
      <c r="B38" s="47" t="s">
        <v>586</v>
      </c>
      <c r="C38" s="55" t="s">
        <v>671</v>
      </c>
      <c r="D38" s="49" t="str">
        <f>INDEX(Leikmannaskrá!$A$2:$D$1171,MATCH(C38,Leikmannaskrá!$A$2:$A$1171,0),2)</f>
        <v>140710-2610</v>
      </c>
      <c r="E38" s="49" t="str">
        <f>INDEX(Leikmannaskrá!$A$2:$D$1171,MATCH(C38,Leikmannaskrá!$A$2:$A$1171,0),3)</f>
        <v>TBS</v>
      </c>
      <c r="F38" s="47">
        <f>SUM(LARGE(H38:O38,{1;2;3;4;5}))</f>
        <v>975</v>
      </c>
      <c r="G38" s="47">
        <f t="shared" si="1"/>
        <v>975</v>
      </c>
      <c r="H38" s="60">
        <v>850</v>
      </c>
      <c r="I38" s="60">
        <v>0</v>
      </c>
      <c r="J38" s="60">
        <v>0</v>
      </c>
      <c r="K38" s="60">
        <v>125</v>
      </c>
      <c r="L38" s="60">
        <v>0</v>
      </c>
      <c r="M38" s="60">
        <v>0</v>
      </c>
      <c r="N38" s="60">
        <v>0</v>
      </c>
      <c r="O38" s="60">
        <v>0</v>
      </c>
      <c r="Q38" s="35"/>
    </row>
    <row r="39" spans="1:21" ht="21" x14ac:dyDescent="0.5">
      <c r="A39" s="44">
        <v>37</v>
      </c>
      <c r="B39" s="47" t="s">
        <v>586</v>
      </c>
      <c r="C39" s="55" t="s">
        <v>70</v>
      </c>
      <c r="D39" s="49" t="str">
        <f>INDEX(Leikmannaskrá!$A$2:$D$1171,MATCH(C39,Leikmannaskrá!$A$2:$A$1171,0),2)</f>
        <v>300590-5869</v>
      </c>
      <c r="E39" s="49" t="str">
        <f>INDEX(Leikmannaskrá!$A$2:$D$1171,MATCH(C39,Leikmannaskrá!$A$2:$A$1171,0),3)</f>
        <v>KR</v>
      </c>
      <c r="F39" s="47">
        <f>SUM(LARGE(H39:O39,{1;2;3;4;5}))</f>
        <v>975</v>
      </c>
      <c r="G39" s="47">
        <f t="shared" si="1"/>
        <v>975</v>
      </c>
      <c r="H39" s="60">
        <v>0</v>
      </c>
      <c r="I39" s="60">
        <v>0</v>
      </c>
      <c r="J39" s="60">
        <v>0</v>
      </c>
      <c r="K39" s="60">
        <v>0</v>
      </c>
      <c r="L39" s="60">
        <v>0</v>
      </c>
      <c r="M39" s="60">
        <v>125</v>
      </c>
      <c r="N39" s="60">
        <v>850</v>
      </c>
      <c r="O39" s="60">
        <v>0</v>
      </c>
      <c r="Q39" s="35"/>
    </row>
    <row r="40" spans="1:21" ht="21" x14ac:dyDescent="0.5">
      <c r="A40" s="47">
        <v>38</v>
      </c>
      <c r="B40" s="47" t="s">
        <v>586</v>
      </c>
      <c r="C40" s="55" t="s">
        <v>343</v>
      </c>
      <c r="D40" s="49" t="str">
        <f>INDEX(Leikmannaskrá!$A$2:$D$1171,MATCH(C40,Leikmannaskrá!$A$2:$A$1171,0),2)</f>
        <v>230205-2130</v>
      </c>
      <c r="E40" s="49" t="str">
        <f>INDEX(Leikmannaskrá!$A$2:$D$1171,MATCH(C40,Leikmannaskrá!$A$2:$A$1171,0),3)</f>
        <v>TBR</v>
      </c>
      <c r="F40" s="47">
        <f>SUM(LARGE(H40:O40,{1;2;3;4;5}))</f>
        <v>850</v>
      </c>
      <c r="G40" s="47">
        <f t="shared" si="1"/>
        <v>850</v>
      </c>
      <c r="H40" s="60">
        <v>0</v>
      </c>
      <c r="I40" s="60">
        <v>0</v>
      </c>
      <c r="J40" s="60">
        <v>0</v>
      </c>
      <c r="K40" s="60">
        <v>0</v>
      </c>
      <c r="L40" s="60">
        <v>0</v>
      </c>
      <c r="M40" s="60">
        <v>0</v>
      </c>
      <c r="N40" s="60">
        <v>0</v>
      </c>
      <c r="O40" s="60">
        <v>850</v>
      </c>
      <c r="Q40" s="35"/>
    </row>
    <row r="41" spans="1:21" ht="21" x14ac:dyDescent="0.5">
      <c r="A41" s="44">
        <v>39</v>
      </c>
      <c r="B41" s="47" t="s">
        <v>586</v>
      </c>
      <c r="C41" s="55" t="s">
        <v>228</v>
      </c>
      <c r="D41" s="49" t="str">
        <f>INDEX(Leikmannaskrá!$A$2:$D$1171,MATCH(C41,Leikmannaskrá!$A$2:$A$1171,0),2)</f>
        <v>260303-2870</v>
      </c>
      <c r="E41" s="49" t="str">
        <f>INDEX(Leikmannaskrá!$A$2:$D$1171,MATCH(C41,Leikmannaskrá!$A$2:$A$1171,0),3)</f>
        <v>BH</v>
      </c>
      <c r="F41" s="47">
        <f>SUM(LARGE(H41:O41,{1;2;3;4;5}))</f>
        <v>850</v>
      </c>
      <c r="G41" s="47">
        <f t="shared" si="1"/>
        <v>850</v>
      </c>
      <c r="H41" s="60">
        <v>0</v>
      </c>
      <c r="I41" s="60">
        <v>0</v>
      </c>
      <c r="J41" s="60">
        <v>0</v>
      </c>
      <c r="K41" s="60">
        <v>0</v>
      </c>
      <c r="L41" s="60">
        <v>0</v>
      </c>
      <c r="M41" s="60">
        <v>0</v>
      </c>
      <c r="N41" s="60">
        <v>0</v>
      </c>
      <c r="O41" s="60">
        <v>850</v>
      </c>
      <c r="Q41" s="35"/>
      <c r="R41" s="35"/>
      <c r="T41" s="54"/>
      <c r="U41" s="54"/>
    </row>
    <row r="42" spans="1:21" ht="21" x14ac:dyDescent="0.5">
      <c r="A42" s="47">
        <v>40</v>
      </c>
      <c r="B42" s="47" t="s">
        <v>586</v>
      </c>
      <c r="C42" s="55" t="s">
        <v>652</v>
      </c>
      <c r="D42" s="49" t="str">
        <f>INDEX(Leikmannaskrá!$A$2:$D$1171,MATCH(C42,Leikmannaskrá!$A$2:$A$1171,0),2)</f>
        <v>190109-2670</v>
      </c>
      <c r="E42" s="49" t="str">
        <f>INDEX(Leikmannaskrá!$A$2:$D$1171,MATCH(C42,Leikmannaskrá!$A$2:$A$1171,0),3)</f>
        <v>BH</v>
      </c>
      <c r="F42" s="47">
        <f>SUM(LARGE(H42:O42,{1;2;3;4;5}))</f>
        <v>850</v>
      </c>
      <c r="G42" s="47">
        <f t="shared" si="1"/>
        <v>850</v>
      </c>
      <c r="H42" s="60">
        <v>0</v>
      </c>
      <c r="I42" s="60">
        <v>0</v>
      </c>
      <c r="J42" s="60">
        <v>0</v>
      </c>
      <c r="K42" s="60">
        <v>0</v>
      </c>
      <c r="L42" s="60">
        <v>0</v>
      </c>
      <c r="M42" s="60">
        <v>850</v>
      </c>
      <c r="N42" s="60">
        <v>0</v>
      </c>
      <c r="O42" s="60">
        <v>0</v>
      </c>
      <c r="Q42" s="35"/>
      <c r="R42" s="35"/>
      <c r="T42" s="54"/>
      <c r="U42" s="54"/>
    </row>
    <row r="43" spans="1:21" ht="21" x14ac:dyDescent="0.5">
      <c r="A43" s="44">
        <v>41</v>
      </c>
      <c r="B43" s="47" t="s">
        <v>586</v>
      </c>
      <c r="C43" s="55" t="s">
        <v>617</v>
      </c>
      <c r="D43" s="49" t="str">
        <f>INDEX(Leikmannaskrá!$A$2:$D$1171,MATCH(C43,Leikmannaskrá!$A$2:$A$1171,0),2)</f>
        <v>110185-5969</v>
      </c>
      <c r="E43" s="49" t="str">
        <f>INDEX(Leikmannaskrá!$A$2:$D$1171,MATCH(C43,Leikmannaskrá!$A$2:$A$1171,0),3)</f>
        <v>KR</v>
      </c>
      <c r="F43" s="47">
        <f>SUM(LARGE(H43:O43,{1;2;3;4;5}))</f>
        <v>850</v>
      </c>
      <c r="G43" s="47">
        <f t="shared" si="1"/>
        <v>850</v>
      </c>
      <c r="H43" s="60">
        <v>0</v>
      </c>
      <c r="I43" s="60">
        <v>0</v>
      </c>
      <c r="J43" s="60">
        <v>0</v>
      </c>
      <c r="K43" s="60">
        <v>0</v>
      </c>
      <c r="L43" s="60">
        <v>0</v>
      </c>
      <c r="M43" s="60">
        <v>850</v>
      </c>
      <c r="N43" s="60">
        <v>0</v>
      </c>
      <c r="O43" s="60">
        <v>0</v>
      </c>
      <c r="Q43" s="35"/>
      <c r="R43" s="35"/>
      <c r="T43" s="54"/>
      <c r="U43" s="54"/>
    </row>
    <row r="44" spans="1:21" ht="21" x14ac:dyDescent="0.5">
      <c r="A44" s="47">
        <v>42</v>
      </c>
      <c r="B44" s="47" t="s">
        <v>586</v>
      </c>
      <c r="C44" s="48" t="s">
        <v>184</v>
      </c>
      <c r="D44" s="49" t="str">
        <f>INDEX(Leikmannaskrá!$A$2:$D$1171,MATCH(C44,Leikmannaskrá!$A$2:$A$1171,0),2)</f>
        <v>300595-3169</v>
      </c>
      <c r="E44" s="49" t="str">
        <f>INDEX(Leikmannaskrá!$A$2:$D$1171,MATCH(C44,Leikmannaskrá!$A$2:$A$1171,0),3)</f>
        <v>TBR</v>
      </c>
      <c r="F44" s="47">
        <f>SUM(LARGE(H44:O44,{1;2;3;4;5}))</f>
        <v>500</v>
      </c>
      <c r="G44" s="47">
        <f t="shared" si="1"/>
        <v>500</v>
      </c>
      <c r="H44" s="60">
        <v>0</v>
      </c>
      <c r="I44" s="60">
        <v>0</v>
      </c>
      <c r="J44" s="60">
        <v>0</v>
      </c>
      <c r="K44" s="60">
        <v>0</v>
      </c>
      <c r="L44" s="60">
        <v>0</v>
      </c>
      <c r="M44" s="60">
        <v>0</v>
      </c>
      <c r="N44" s="60">
        <v>0</v>
      </c>
      <c r="O44" s="60">
        <v>500</v>
      </c>
      <c r="Q44" s="35"/>
      <c r="R44" s="35"/>
      <c r="T44" s="54"/>
      <c r="U44" s="54"/>
    </row>
    <row r="45" spans="1:21" ht="21" x14ac:dyDescent="0.5">
      <c r="A45" s="44">
        <v>43</v>
      </c>
      <c r="B45" s="47" t="s">
        <v>586</v>
      </c>
      <c r="C45" s="66" t="s">
        <v>545</v>
      </c>
      <c r="D45" s="49" t="str">
        <f>INDEX(Leikmannaskrá!$A$2:$D$1171,MATCH(C45,Leikmannaskrá!$A$2:$A$1171,0),2)</f>
        <v>290597-2699</v>
      </c>
      <c r="E45" s="49" t="str">
        <f>INDEX(Leikmannaskrá!$A$2:$D$1171,MATCH(C45,Leikmannaskrá!$A$2:$A$1171,0),3)</f>
        <v>TBR</v>
      </c>
      <c r="F45" s="47">
        <f>SUM(LARGE(H45:O45,{1;2;3;4;5}))</f>
        <v>250</v>
      </c>
      <c r="G45" s="47">
        <f t="shared" si="1"/>
        <v>250</v>
      </c>
      <c r="H45" s="60">
        <v>0</v>
      </c>
      <c r="I45" s="60">
        <v>0</v>
      </c>
      <c r="J45" s="60">
        <v>0</v>
      </c>
      <c r="K45" s="60">
        <v>0</v>
      </c>
      <c r="L45" s="60">
        <v>0</v>
      </c>
      <c r="M45" s="60">
        <v>0</v>
      </c>
      <c r="N45" s="60">
        <v>250</v>
      </c>
      <c r="O45" s="60">
        <v>0</v>
      </c>
      <c r="Q45" s="35"/>
      <c r="R45" s="35"/>
      <c r="T45" s="54"/>
      <c r="U45" s="54"/>
    </row>
    <row r="46" spans="1:21" ht="21" x14ac:dyDescent="0.5">
      <c r="A46" s="47">
        <v>44</v>
      </c>
      <c r="B46" s="47" t="s">
        <v>586</v>
      </c>
      <c r="C46" s="55" t="s">
        <v>527</v>
      </c>
      <c r="D46" s="49" t="str">
        <f>INDEX(Leikmannaskrá!$A$2:$D$1171,MATCH(C46,Leikmannaskrá!$A$2:$A$1171,0),2)</f>
        <v>080884-3199</v>
      </c>
      <c r="E46" s="49" t="str">
        <f>INDEX(Leikmannaskrá!$A$2:$D$1171,MATCH(C46,Leikmannaskrá!$A$2:$A$1171,0),3)</f>
        <v>TBR</v>
      </c>
      <c r="F46" s="47">
        <f>SUM(LARGE(H46:O46,{1;2;3;4;5}))</f>
        <v>250</v>
      </c>
      <c r="G46" s="47">
        <f t="shared" si="1"/>
        <v>250</v>
      </c>
      <c r="H46" s="60">
        <v>0</v>
      </c>
      <c r="I46" s="60">
        <v>0</v>
      </c>
      <c r="J46" s="60">
        <v>0</v>
      </c>
      <c r="K46" s="60">
        <v>250</v>
      </c>
      <c r="L46" s="60">
        <v>0</v>
      </c>
      <c r="M46" s="60">
        <v>0</v>
      </c>
      <c r="N46" s="60">
        <v>0</v>
      </c>
      <c r="O46" s="60">
        <v>0</v>
      </c>
      <c r="Q46" s="35"/>
      <c r="R46" s="35"/>
      <c r="T46" s="54"/>
      <c r="U46" s="54"/>
    </row>
    <row r="47" spans="1:21" ht="21" x14ac:dyDescent="0.5">
      <c r="A47" s="44">
        <v>45</v>
      </c>
      <c r="B47" s="47" t="s">
        <v>586</v>
      </c>
      <c r="C47" s="55" t="s">
        <v>539</v>
      </c>
      <c r="D47" s="49" t="str">
        <f>INDEX(Leikmannaskrá!$A$2:$D$1171,MATCH(C47,Leikmannaskrá!$A$2:$A$1171,0),2)</f>
        <v>020108-3710</v>
      </c>
      <c r="E47" s="49" t="str">
        <f>INDEX(Leikmannaskrá!$A$2:$D$1171,MATCH(C47,Leikmannaskrá!$A$2:$A$1171,0),3)</f>
        <v>Hamar</v>
      </c>
      <c r="F47" s="47">
        <f>SUM(LARGE(H47:O47,{1;2;3;4;5}))</f>
        <v>250</v>
      </c>
      <c r="G47" s="47">
        <f t="shared" si="1"/>
        <v>250</v>
      </c>
      <c r="H47" s="60">
        <v>0</v>
      </c>
      <c r="I47" s="60">
        <v>0</v>
      </c>
      <c r="J47" s="60">
        <v>0</v>
      </c>
      <c r="K47" s="60">
        <v>0</v>
      </c>
      <c r="L47" s="60">
        <v>125</v>
      </c>
      <c r="M47" s="60">
        <v>125</v>
      </c>
      <c r="N47" s="60">
        <v>0</v>
      </c>
      <c r="O47" s="60">
        <v>0</v>
      </c>
      <c r="Q47" s="35"/>
      <c r="R47" s="35"/>
      <c r="T47" s="54"/>
      <c r="U47" s="54"/>
    </row>
    <row r="48" spans="1:21" ht="21" x14ac:dyDescent="0.5">
      <c r="A48" s="47">
        <v>46</v>
      </c>
      <c r="B48" s="47" t="s">
        <v>586</v>
      </c>
      <c r="C48" s="55" t="s">
        <v>792</v>
      </c>
      <c r="D48" s="49" t="str">
        <f>INDEX(Leikmannaskrá!$A$2:$D$1171,MATCH(C48,Leikmannaskrá!$A$2:$A$1171,0),2)</f>
        <v>200111-2890</v>
      </c>
      <c r="E48" s="49" t="str">
        <f>INDEX(Leikmannaskrá!$A$2:$D$1171,MATCH(C48,Leikmannaskrá!$A$2:$A$1171,0),3)</f>
        <v>Hamar</v>
      </c>
      <c r="F48" s="47">
        <f>SUM(LARGE(H48:O48,{1;2;3;4;5}))</f>
        <v>250</v>
      </c>
      <c r="G48" s="47">
        <f t="shared" si="1"/>
        <v>250</v>
      </c>
      <c r="H48" s="60">
        <v>0</v>
      </c>
      <c r="I48" s="60">
        <v>0</v>
      </c>
      <c r="J48" s="60">
        <v>0</v>
      </c>
      <c r="K48" s="60">
        <v>0</v>
      </c>
      <c r="L48" s="60">
        <v>125</v>
      </c>
      <c r="M48" s="60">
        <v>125</v>
      </c>
      <c r="N48" s="60">
        <v>0</v>
      </c>
      <c r="O48" s="60">
        <v>0</v>
      </c>
      <c r="Q48" s="35"/>
      <c r="R48" s="35"/>
      <c r="T48" s="54"/>
      <c r="U48" s="54"/>
    </row>
    <row r="49" spans="1:21" ht="21" x14ac:dyDescent="0.5">
      <c r="A49" s="44">
        <v>47</v>
      </c>
      <c r="B49" s="47" t="s">
        <v>586</v>
      </c>
      <c r="C49" s="55" t="s">
        <v>692</v>
      </c>
      <c r="D49" s="49" t="str">
        <f>INDEX(Leikmannaskrá!$A$2:$D$1171,MATCH(C49,Leikmannaskrá!$A$2:$A$1171,0),2)</f>
        <v>181075-4309</v>
      </c>
      <c r="E49" s="49" t="str">
        <f>INDEX(Leikmannaskrá!$A$2:$D$1171,MATCH(C49,Leikmannaskrá!$A$2:$A$1171,0),3)</f>
        <v>UMFA</v>
      </c>
      <c r="F49" s="47">
        <f>SUM(LARGE(H49:O49,{1;2;3;4;5}))</f>
        <v>125</v>
      </c>
      <c r="G49" s="47">
        <f t="shared" si="1"/>
        <v>125</v>
      </c>
      <c r="H49" s="60">
        <v>0</v>
      </c>
      <c r="I49" s="60">
        <v>0</v>
      </c>
      <c r="J49" s="60">
        <v>0</v>
      </c>
      <c r="K49" s="60">
        <v>0</v>
      </c>
      <c r="L49" s="60">
        <v>0</v>
      </c>
      <c r="M49" s="60">
        <v>0</v>
      </c>
      <c r="N49" s="60">
        <v>125</v>
      </c>
      <c r="O49" s="60">
        <v>0</v>
      </c>
      <c r="Q49" s="35"/>
      <c r="R49" s="35"/>
      <c r="T49" s="54"/>
      <c r="U49" s="54"/>
    </row>
    <row r="50" spans="1:21" ht="21" x14ac:dyDescent="0.5">
      <c r="A50" s="47">
        <v>48</v>
      </c>
      <c r="B50" s="47" t="s">
        <v>586</v>
      </c>
      <c r="C50" s="55" t="s">
        <v>547</v>
      </c>
      <c r="D50" s="49" t="str">
        <f>INDEX(Leikmannaskrá!$A$2:$D$1171,MATCH(C50,Leikmannaskrá!$A$2:$A$1171,0),2)</f>
        <v>041204-2060</v>
      </c>
      <c r="E50" s="49" t="str">
        <f>INDEX(Leikmannaskrá!$A$2:$D$1171,MATCH(C50,Leikmannaskrá!$A$2:$A$1171,0),3)</f>
        <v>TBR</v>
      </c>
      <c r="F50" s="47">
        <f>SUM(LARGE(H50:O50,{1;2;3;4;5}))</f>
        <v>125</v>
      </c>
      <c r="G50" s="47">
        <f t="shared" si="1"/>
        <v>125</v>
      </c>
      <c r="H50" s="60">
        <v>0</v>
      </c>
      <c r="I50" s="60">
        <v>0</v>
      </c>
      <c r="J50" s="60">
        <v>0</v>
      </c>
      <c r="K50" s="60">
        <v>125</v>
      </c>
      <c r="L50" s="60">
        <v>0</v>
      </c>
      <c r="M50" s="60">
        <v>0</v>
      </c>
      <c r="N50" s="60">
        <v>0</v>
      </c>
      <c r="O50" s="60">
        <v>0</v>
      </c>
      <c r="Q50" s="35"/>
      <c r="R50" s="35"/>
      <c r="T50" s="54"/>
      <c r="U50" s="54"/>
    </row>
    <row r="51" spans="1:21" ht="21" x14ac:dyDescent="0.5">
      <c r="A51" s="44">
        <v>49</v>
      </c>
      <c r="B51" s="47" t="s">
        <v>586</v>
      </c>
      <c r="C51" s="71" t="s">
        <v>236</v>
      </c>
      <c r="D51" s="49" t="str">
        <f>INDEX(Leikmannaskrá!$A$2:$D$1171,MATCH(C51,Leikmannaskrá!$A$2:$A$1171,0),2)</f>
        <v>050896-2189</v>
      </c>
      <c r="E51" s="49" t="str">
        <f>INDEX(Leikmannaskrá!$A$2:$D$1171,MATCH(C51,Leikmannaskrá!$A$2:$A$1171,0),3)</f>
        <v>BH</v>
      </c>
      <c r="F51" s="47">
        <f>SUM(LARGE(H51:O51,{1;2;3;4;5}))</f>
        <v>125</v>
      </c>
      <c r="G51" s="47">
        <f t="shared" si="1"/>
        <v>125</v>
      </c>
      <c r="H51" s="60">
        <v>0</v>
      </c>
      <c r="I51" s="60">
        <v>0</v>
      </c>
      <c r="J51" s="60">
        <v>0</v>
      </c>
      <c r="K51" s="60">
        <v>0</v>
      </c>
      <c r="L51" s="60">
        <v>0</v>
      </c>
      <c r="M51" s="60">
        <v>0</v>
      </c>
      <c r="N51" s="60">
        <v>0</v>
      </c>
      <c r="O51" s="60">
        <v>125</v>
      </c>
      <c r="Q51" s="35"/>
      <c r="R51" s="35"/>
      <c r="T51" s="54"/>
      <c r="U51" s="54"/>
    </row>
    <row r="52" spans="1:21" ht="21" x14ac:dyDescent="0.5">
      <c r="A52" s="47">
        <v>50</v>
      </c>
      <c r="B52" s="47" t="s">
        <v>586</v>
      </c>
      <c r="C52" s="71" t="s">
        <v>722</v>
      </c>
      <c r="D52" s="49" t="str">
        <f>INDEX(Leikmannaskrá!$A$2:$D$1171,MATCH(C52,Leikmannaskrá!$A$2:$A$1171,0),2)</f>
        <v>240578-4339</v>
      </c>
      <c r="E52" s="49" t="str">
        <f>INDEX(Leikmannaskrá!$A$2:$D$1171,MATCH(C52,Leikmannaskrá!$A$2:$A$1171,0),3)</f>
        <v>BH</v>
      </c>
      <c r="F52" s="47">
        <f>SUM(LARGE(H52:O52,{1;2;3;4;5}))</f>
        <v>125</v>
      </c>
      <c r="G52" s="47">
        <f t="shared" si="1"/>
        <v>125</v>
      </c>
      <c r="H52" s="60">
        <v>0</v>
      </c>
      <c r="I52" s="60">
        <v>0</v>
      </c>
      <c r="J52" s="60">
        <v>0</v>
      </c>
      <c r="K52" s="60">
        <v>0</v>
      </c>
      <c r="L52" s="60">
        <v>0</v>
      </c>
      <c r="M52" s="60">
        <v>0</v>
      </c>
      <c r="N52" s="60">
        <v>0</v>
      </c>
      <c r="O52" s="60">
        <v>125</v>
      </c>
      <c r="Q52" s="35"/>
      <c r="R52" s="35"/>
      <c r="T52" s="54"/>
      <c r="U52" s="54"/>
    </row>
    <row r="53" spans="1:21" ht="21" x14ac:dyDescent="0.5">
      <c r="A53" s="44">
        <v>51</v>
      </c>
      <c r="B53" s="47" t="s">
        <v>586</v>
      </c>
      <c r="C53" s="55" t="s">
        <v>293</v>
      </c>
      <c r="D53" s="49" t="str">
        <f>INDEX(Leikmannaskrá!$A$2:$D$1171,MATCH(C53,Leikmannaskrá!$A$2:$A$1171,0),2)</f>
        <v>070907-3990</v>
      </c>
      <c r="E53" s="49" t="str">
        <f>INDEX(Leikmannaskrá!$A$2:$D$1171,MATCH(C53,Leikmannaskrá!$A$2:$A$1171,0),3)</f>
        <v>ÍA</v>
      </c>
      <c r="F53" s="47">
        <f>SUM(LARGE(H53:O53,{1;2;3;4;5}))</f>
        <v>125</v>
      </c>
      <c r="G53" s="47">
        <f t="shared" si="1"/>
        <v>125</v>
      </c>
      <c r="H53" s="60">
        <v>0</v>
      </c>
      <c r="I53" s="60">
        <v>0</v>
      </c>
      <c r="J53" s="60">
        <v>0</v>
      </c>
      <c r="K53" s="60">
        <v>125</v>
      </c>
      <c r="L53" s="60">
        <v>0</v>
      </c>
      <c r="M53" s="60">
        <v>0</v>
      </c>
      <c r="N53" s="60">
        <v>0</v>
      </c>
      <c r="O53" s="60">
        <v>0</v>
      </c>
      <c r="Q53" s="35"/>
      <c r="R53" s="35"/>
      <c r="T53" s="54"/>
      <c r="U53" s="54"/>
    </row>
    <row r="54" spans="1:21" ht="21" x14ac:dyDescent="0.5">
      <c r="A54" s="47">
        <v>52</v>
      </c>
      <c r="B54" s="47" t="s">
        <v>586</v>
      </c>
      <c r="C54" s="55" t="s">
        <v>455</v>
      </c>
      <c r="D54" s="49" t="str">
        <f>INDEX(Leikmannaskrá!$A$2:$D$1171,MATCH(C54,Leikmannaskrá!$A$2:$A$1171,0),2)</f>
        <v>160908-2700</v>
      </c>
      <c r="E54" s="49" t="str">
        <f>INDEX(Leikmannaskrá!$A$2:$D$1171,MATCH(C54,Leikmannaskrá!$A$2:$A$1171,0),3)</f>
        <v>KR</v>
      </c>
      <c r="F54" s="47">
        <f>SUM(LARGE(H54:O54,{1;2;3;4;5}))</f>
        <v>0</v>
      </c>
      <c r="G54" s="47">
        <f t="shared" si="1"/>
        <v>0</v>
      </c>
      <c r="H54" s="60">
        <v>0</v>
      </c>
      <c r="I54" s="60">
        <v>0</v>
      </c>
      <c r="J54" s="60">
        <v>0</v>
      </c>
      <c r="K54" s="60">
        <v>0</v>
      </c>
      <c r="L54" s="60">
        <v>0</v>
      </c>
      <c r="M54" s="60">
        <v>0</v>
      </c>
      <c r="N54" s="60">
        <v>0</v>
      </c>
      <c r="O54" s="60">
        <v>0</v>
      </c>
      <c r="Q54" s="35"/>
      <c r="R54" s="35"/>
      <c r="T54" s="54"/>
      <c r="U54" s="54"/>
    </row>
    <row r="55" spans="1:21" ht="21" x14ac:dyDescent="0.5">
      <c r="A55" s="44">
        <v>53</v>
      </c>
      <c r="B55" s="47" t="s">
        <v>586</v>
      </c>
      <c r="C55" s="55" t="s">
        <v>412</v>
      </c>
      <c r="D55" s="49" t="str">
        <f>INDEX(Leikmannaskrá!$A$2:$D$1171,MATCH(C55,Leikmannaskrá!$A$2:$A$1171,0),2)</f>
        <v>090807-4390</v>
      </c>
      <c r="E55" s="49" t="str">
        <f>INDEX(Leikmannaskrá!$A$2:$D$1171,MATCH(C55,Leikmannaskrá!$A$2:$A$1171,0),3)</f>
        <v>ÍA</v>
      </c>
      <c r="F55" s="47">
        <f>SUM(LARGE(H55:O55,{1;2;3;4;5}))</f>
        <v>0</v>
      </c>
      <c r="G55" s="47">
        <f t="shared" si="1"/>
        <v>0</v>
      </c>
      <c r="H55" s="60">
        <v>0</v>
      </c>
      <c r="I55" s="60">
        <v>0</v>
      </c>
      <c r="J55" s="60">
        <v>0</v>
      </c>
      <c r="K55" s="60">
        <v>0</v>
      </c>
      <c r="L55" s="60">
        <v>0</v>
      </c>
      <c r="M55" s="60">
        <v>0</v>
      </c>
      <c r="N55" s="60">
        <v>0</v>
      </c>
      <c r="O55" s="60">
        <v>0</v>
      </c>
      <c r="Q55" s="35"/>
      <c r="R55" s="35"/>
      <c r="T55" s="54"/>
      <c r="U55" s="54"/>
    </row>
    <row r="56" spans="1:21" ht="21" x14ac:dyDescent="0.5">
      <c r="A56" s="47">
        <v>54</v>
      </c>
      <c r="B56" s="47" t="s">
        <v>586</v>
      </c>
      <c r="C56" s="55" t="s">
        <v>88</v>
      </c>
      <c r="D56" s="49" t="str">
        <f>INDEX(Leikmannaskrá!$A$2:$D$1171,MATCH(C56,Leikmannaskrá!$A$2:$A$1171,0),2)</f>
        <v>161194-2049</v>
      </c>
      <c r="E56" s="49" t="str">
        <f>INDEX(Leikmannaskrá!$A$2:$D$1171,MATCH(C56,Leikmannaskrá!$A$2:$A$1171,0),3)</f>
        <v>UMFA</v>
      </c>
      <c r="F56" s="47">
        <f>SUM(LARGE(H56:O56,{1;2;3;4;5}))</f>
        <v>0</v>
      </c>
      <c r="G56" s="47">
        <f t="shared" si="1"/>
        <v>0</v>
      </c>
      <c r="H56" s="60">
        <v>0</v>
      </c>
      <c r="I56" s="60">
        <v>0</v>
      </c>
      <c r="J56" s="60">
        <v>0</v>
      </c>
      <c r="K56" s="60">
        <v>0</v>
      </c>
      <c r="L56" s="60">
        <v>0</v>
      </c>
      <c r="M56" s="60">
        <v>0</v>
      </c>
      <c r="N56" s="60">
        <v>0</v>
      </c>
      <c r="O56" s="60">
        <v>0</v>
      </c>
      <c r="Q56" s="35"/>
      <c r="R56" s="35"/>
      <c r="T56" s="54"/>
      <c r="U56" s="54"/>
    </row>
    <row r="57" spans="1:21" ht="21" x14ac:dyDescent="0.5">
      <c r="A57" s="44">
        <v>55</v>
      </c>
      <c r="B57" s="47" t="s">
        <v>586</v>
      </c>
      <c r="C57" s="48" t="s">
        <v>447</v>
      </c>
      <c r="D57" s="49" t="str">
        <f>INDEX(Leikmannaskrá!$A$2:$D$1171,MATCH(C57,Leikmannaskrá!$A$2:$A$1171,0),2)</f>
        <v>240697-3789</v>
      </c>
      <c r="E57" s="49" t="str">
        <f>INDEX(Leikmannaskrá!$A$2:$D$1171,MATCH(C57,Leikmannaskrá!$A$2:$A$1171,0),3)</f>
        <v>BH</v>
      </c>
      <c r="F57" s="47">
        <f>SUM(LARGE(H57:O57,{1;2;3;4;5}))</f>
        <v>0</v>
      </c>
      <c r="G57" s="47">
        <f t="shared" si="1"/>
        <v>0</v>
      </c>
      <c r="H57" s="60">
        <v>0</v>
      </c>
      <c r="I57" s="60">
        <v>0</v>
      </c>
      <c r="J57" s="60">
        <v>0</v>
      </c>
      <c r="K57" s="60">
        <v>0</v>
      </c>
      <c r="L57" s="60">
        <v>0</v>
      </c>
      <c r="M57" s="60">
        <v>0</v>
      </c>
      <c r="N57" s="60">
        <v>0</v>
      </c>
      <c r="O57" s="60">
        <v>0</v>
      </c>
      <c r="Q57" s="35"/>
      <c r="R57" s="35"/>
      <c r="T57" s="54"/>
      <c r="U57" s="54"/>
    </row>
    <row r="58" spans="1:21" ht="21" x14ac:dyDescent="0.5">
      <c r="A58" s="47">
        <v>56</v>
      </c>
      <c r="B58" s="47" t="s">
        <v>586</v>
      </c>
      <c r="C58" s="55" t="s">
        <v>188</v>
      </c>
      <c r="D58" s="49" t="str">
        <f>INDEX(Leikmannaskrá!$A$2:$D$1171,MATCH(C58,Leikmannaskrá!$A$2:$A$1171,0),2)</f>
        <v>150300-3390</v>
      </c>
      <c r="E58" s="49" t="str">
        <f>INDEX(Leikmannaskrá!$A$2:$D$1171,MATCH(C58,Leikmannaskrá!$A$2:$A$1171,0),3)</f>
        <v>TBR</v>
      </c>
      <c r="F58" s="47">
        <f>SUM(LARGE(H58:O58,{1;2;3;4;5}))</f>
        <v>0</v>
      </c>
      <c r="G58" s="47">
        <f t="shared" si="1"/>
        <v>0</v>
      </c>
      <c r="H58" s="60">
        <v>0</v>
      </c>
      <c r="I58" s="60">
        <v>0</v>
      </c>
      <c r="J58" s="60">
        <v>0</v>
      </c>
      <c r="K58" s="60">
        <v>0</v>
      </c>
      <c r="L58" s="60">
        <v>0</v>
      </c>
      <c r="M58" s="60">
        <v>0</v>
      </c>
      <c r="N58" s="60">
        <v>0</v>
      </c>
      <c r="O58" s="60">
        <v>0</v>
      </c>
      <c r="Q58" s="35"/>
      <c r="R58" s="35"/>
      <c r="T58" s="54"/>
      <c r="U58" s="54"/>
    </row>
    <row r="59" spans="1:21" ht="21" x14ac:dyDescent="0.5">
      <c r="A59" s="44">
        <v>57</v>
      </c>
      <c r="B59" s="47" t="s">
        <v>586</v>
      </c>
      <c r="C59" s="55" t="s">
        <v>377</v>
      </c>
      <c r="D59" s="49" t="str">
        <f>INDEX(Leikmannaskrá!$A$2:$D$1171,MATCH(C59,Leikmannaskrá!$A$2:$A$1171,0),2)</f>
        <v>120594-3119</v>
      </c>
      <c r="E59" s="49" t="str">
        <f>INDEX(Leikmannaskrá!$A$2:$D$1171,MATCH(C59,Leikmannaskrá!$A$2:$A$1171,0),3)</f>
        <v>TBS</v>
      </c>
      <c r="F59" s="47">
        <f>SUM(LARGE(H59:O59,{1;2;3;4;5}))</f>
        <v>0</v>
      </c>
      <c r="G59" s="47">
        <f t="shared" si="1"/>
        <v>0</v>
      </c>
      <c r="H59" s="60">
        <v>0</v>
      </c>
      <c r="I59" s="60">
        <v>0</v>
      </c>
      <c r="J59" s="60">
        <v>0</v>
      </c>
      <c r="K59" s="60">
        <v>0</v>
      </c>
      <c r="L59" s="60">
        <v>0</v>
      </c>
      <c r="M59" s="60">
        <v>0</v>
      </c>
      <c r="N59" s="60">
        <v>0</v>
      </c>
      <c r="O59" s="60">
        <v>0</v>
      </c>
      <c r="Q59" s="35"/>
      <c r="R59" s="35"/>
      <c r="T59" s="54"/>
      <c r="U59" s="54"/>
    </row>
    <row r="60" spans="1:21" ht="21" x14ac:dyDescent="0.5">
      <c r="A60" s="47">
        <v>58</v>
      </c>
      <c r="B60" s="47" t="s">
        <v>586</v>
      </c>
      <c r="C60" s="66" t="s">
        <v>449</v>
      </c>
      <c r="D60" s="49" t="str">
        <f>INDEX(Leikmannaskrá!$A$2:$D$1171,MATCH(C60,Leikmannaskrá!$A$2:$A$1171,0),2)</f>
        <v>071289-3549</v>
      </c>
      <c r="E60" s="49" t="str">
        <f>INDEX(Leikmannaskrá!$A$2:$D$1171,MATCH(C60,Leikmannaskrá!$A$2:$A$1171,0),3)</f>
        <v>TBR</v>
      </c>
      <c r="F60" s="47">
        <f>SUM(LARGE(H60:O60,{1;2;3;4;5}))</f>
        <v>0</v>
      </c>
      <c r="G60" s="47">
        <f t="shared" si="1"/>
        <v>0</v>
      </c>
      <c r="H60" s="60">
        <v>0</v>
      </c>
      <c r="I60" s="60">
        <v>0</v>
      </c>
      <c r="J60" s="60">
        <v>0</v>
      </c>
      <c r="K60" s="60">
        <v>0</v>
      </c>
      <c r="L60" s="60">
        <v>0</v>
      </c>
      <c r="M60" s="60">
        <v>0</v>
      </c>
      <c r="N60" s="60">
        <v>0</v>
      </c>
      <c r="O60" s="60">
        <v>0</v>
      </c>
      <c r="Q60" s="35"/>
      <c r="R60" s="35"/>
      <c r="T60" s="54"/>
      <c r="U60" s="54"/>
    </row>
    <row r="61" spans="1:21" ht="21" x14ac:dyDescent="0.5">
      <c r="A61" s="44">
        <v>59</v>
      </c>
      <c r="B61" s="47" t="s">
        <v>586</v>
      </c>
      <c r="C61" s="55" t="s">
        <v>555</v>
      </c>
      <c r="D61" s="49" t="str">
        <f>INDEX(Leikmannaskrá!$A$2:$D$1171,MATCH(C61,Leikmannaskrá!$A$2:$A$1171,0),2)</f>
        <v>150977-5689</v>
      </c>
      <c r="E61" s="49" t="str">
        <f>INDEX(Leikmannaskrá!$A$2:$D$1171,MATCH(C61,Leikmannaskrá!$A$2:$A$1171,0),3)</f>
        <v>UMFA</v>
      </c>
      <c r="F61" s="47">
        <f>SUM(LARGE(H61:O61,{1;2;3;4;5}))</f>
        <v>0</v>
      </c>
      <c r="G61" s="47">
        <f t="shared" si="1"/>
        <v>0</v>
      </c>
      <c r="H61" s="60">
        <v>0</v>
      </c>
      <c r="I61" s="60">
        <v>0</v>
      </c>
      <c r="J61" s="60">
        <v>0</v>
      </c>
      <c r="K61" s="60">
        <v>0</v>
      </c>
      <c r="L61" s="60">
        <v>0</v>
      </c>
      <c r="M61" s="60">
        <v>0</v>
      </c>
      <c r="N61" s="60">
        <v>0</v>
      </c>
      <c r="O61" s="60">
        <v>0</v>
      </c>
      <c r="Q61" s="35"/>
      <c r="R61" s="35"/>
      <c r="T61" s="54"/>
      <c r="U61" s="54"/>
    </row>
    <row r="62" spans="1:21" ht="21" x14ac:dyDescent="0.5">
      <c r="A62" s="47">
        <v>60</v>
      </c>
      <c r="B62" s="47" t="s">
        <v>586</v>
      </c>
      <c r="C62" s="55" t="s">
        <v>665</v>
      </c>
      <c r="D62" s="49" t="str">
        <f>INDEX(Leikmannaskrá!$A$2:$D$1171,MATCH(C62,Leikmannaskrá!$A$2:$A$1171,0),2)</f>
        <v>060110-2710</v>
      </c>
      <c r="E62" s="49" t="str">
        <f>INDEX(Leikmannaskrá!$A$2:$D$1171,MATCH(C62,Leikmannaskrá!$A$2:$A$1171,0),3)</f>
        <v>TBR</v>
      </c>
      <c r="F62" s="47">
        <f>SUM(LARGE(H62:O62,{1;2;3;4;5}))</f>
        <v>0</v>
      </c>
      <c r="G62" s="47">
        <f t="shared" si="1"/>
        <v>0</v>
      </c>
      <c r="H62" s="60">
        <v>0</v>
      </c>
      <c r="I62" s="60">
        <v>0</v>
      </c>
      <c r="J62" s="60">
        <v>0</v>
      </c>
      <c r="K62" s="60">
        <v>0</v>
      </c>
      <c r="L62" s="60">
        <v>0</v>
      </c>
      <c r="M62" s="60">
        <v>0</v>
      </c>
      <c r="N62" s="60">
        <v>0</v>
      </c>
      <c r="O62" s="60">
        <v>0</v>
      </c>
      <c r="Q62" s="35"/>
      <c r="R62" s="35"/>
      <c r="T62" s="54"/>
      <c r="U62" s="54"/>
    </row>
    <row r="63" spans="1:21" ht="21" x14ac:dyDescent="0.5">
      <c r="A63" s="44">
        <v>61</v>
      </c>
      <c r="B63" s="47" t="s">
        <v>586</v>
      </c>
      <c r="C63" s="55" t="s">
        <v>664</v>
      </c>
      <c r="D63" s="49" t="str">
        <f>INDEX(Leikmannaskrá!$A$2:$D$1171,MATCH(C63,Leikmannaskrá!$A$2:$A$1171,0),2)</f>
        <v>031210-2400</v>
      </c>
      <c r="E63" s="49" t="str">
        <f>INDEX(Leikmannaskrá!$A$2:$D$1171,MATCH(C63,Leikmannaskrá!$A$2:$A$1171,0),3)</f>
        <v>TBR</v>
      </c>
      <c r="F63" s="47">
        <f>SUM(LARGE(H63:O63,{1;2;3;4;5}))</f>
        <v>0</v>
      </c>
      <c r="G63" s="47">
        <f t="shared" si="1"/>
        <v>0</v>
      </c>
      <c r="H63" s="60">
        <v>0</v>
      </c>
      <c r="I63" s="60">
        <v>0</v>
      </c>
      <c r="J63" s="60">
        <v>0</v>
      </c>
      <c r="K63" s="60">
        <v>0</v>
      </c>
      <c r="L63" s="60">
        <v>0</v>
      </c>
      <c r="M63" s="60">
        <v>0</v>
      </c>
      <c r="N63" s="60">
        <v>0</v>
      </c>
      <c r="O63" s="60">
        <v>0</v>
      </c>
      <c r="Q63" s="35"/>
      <c r="R63" s="35"/>
      <c r="T63" s="54"/>
      <c r="U63" s="54"/>
    </row>
    <row r="64" spans="1:21" x14ac:dyDescent="0.35">
      <c r="L64" s="34"/>
      <c r="O64" s="72"/>
    </row>
    <row r="65" spans="12:15" x14ac:dyDescent="0.35">
      <c r="L65" s="34"/>
      <c r="O65" s="72"/>
    </row>
    <row r="66" spans="12:15" x14ac:dyDescent="0.35">
      <c r="L66" s="34"/>
      <c r="O66" s="72"/>
    </row>
    <row r="67" spans="12:15" x14ac:dyDescent="0.35">
      <c r="L67" s="34"/>
    </row>
    <row r="68" spans="12:15" x14ac:dyDescent="0.35">
      <c r="L68" s="34"/>
    </row>
    <row r="69" spans="12:15" x14ac:dyDescent="0.35">
      <c r="L69" s="34"/>
    </row>
    <row r="70" spans="12:15" x14ac:dyDescent="0.35">
      <c r="L70"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7"/>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3" t="s">
        <v>591</v>
      </c>
      <c r="B1" s="83"/>
      <c r="C1" s="83"/>
      <c r="D1" s="83"/>
      <c r="E1" s="83"/>
      <c r="F1" s="83"/>
      <c r="G1" s="83"/>
      <c r="H1" s="83"/>
      <c r="I1" s="83"/>
      <c r="J1" s="83"/>
      <c r="K1" s="83"/>
      <c r="L1" s="83"/>
      <c r="M1" s="83"/>
      <c r="N1" s="83"/>
      <c r="O1" s="83"/>
    </row>
    <row r="2" spans="1:21" ht="84" x14ac:dyDescent="0.5">
      <c r="A2" s="36" t="s">
        <v>580</v>
      </c>
      <c r="B2" s="36" t="s">
        <v>567</v>
      </c>
      <c r="C2" s="37" t="s">
        <v>581</v>
      </c>
      <c r="D2" s="37" t="str">
        <f>Leikmannaskrá!B1</f>
        <v>Keppnisnr.</v>
      </c>
      <c r="E2" s="38" t="s">
        <v>47</v>
      </c>
      <c r="F2" s="38" t="s">
        <v>582</v>
      </c>
      <c r="G2" s="39" t="s">
        <v>583</v>
      </c>
      <c r="H2" s="41" t="s">
        <v>736</v>
      </c>
      <c r="I2" s="42" t="s">
        <v>742</v>
      </c>
      <c r="J2" s="41" t="s">
        <v>758</v>
      </c>
      <c r="K2" s="41" t="s">
        <v>775</v>
      </c>
      <c r="L2" s="41" t="s">
        <v>800</v>
      </c>
      <c r="M2" s="42" t="s">
        <v>803</v>
      </c>
      <c r="N2" s="41" t="s">
        <v>697</v>
      </c>
      <c r="O2" s="43" t="s">
        <v>718</v>
      </c>
    </row>
    <row r="3" spans="1:21" ht="21" x14ac:dyDescent="0.5">
      <c r="A3" s="44">
        <v>1</v>
      </c>
      <c r="B3" s="44" t="s">
        <v>584</v>
      </c>
      <c r="C3" s="45" t="s">
        <v>533</v>
      </c>
      <c r="D3" s="46" t="str">
        <f>INDEX(Leikmannaskrá!$A$2:$D$1171,MATCH(C3,Leikmannaskrá!$A$2:$A$1171,0),2)</f>
        <v>010501-2450</v>
      </c>
      <c r="E3" s="46" t="str">
        <f>INDEX(Leikmannaskrá!$A$2:$D$1171,MATCH(C3,Leikmannaskrá!$A$2:$A$1171,0),3)</f>
        <v>BH</v>
      </c>
      <c r="F3" s="44">
        <f>SUM(LARGE(H3:O3,{1;2;3;4;5}))</f>
        <v>32700</v>
      </c>
      <c r="G3" s="44">
        <f t="shared" ref="G3:G49" si="0">SUM(H3:O3)</f>
        <v>32700</v>
      </c>
      <c r="H3" s="60">
        <v>9200</v>
      </c>
      <c r="I3" s="60">
        <v>0</v>
      </c>
      <c r="J3" s="60">
        <v>0</v>
      </c>
      <c r="K3" s="60">
        <v>6900</v>
      </c>
      <c r="L3" s="60">
        <v>6900</v>
      </c>
      <c r="M3" s="60">
        <v>0</v>
      </c>
      <c r="N3" s="60">
        <v>9200</v>
      </c>
      <c r="O3" s="60">
        <v>500</v>
      </c>
    </row>
    <row r="4" spans="1:21" ht="21" x14ac:dyDescent="0.5">
      <c r="A4" s="44">
        <v>2</v>
      </c>
      <c r="B4" s="47" t="s">
        <v>584</v>
      </c>
      <c r="C4" s="48" t="s">
        <v>383</v>
      </c>
      <c r="D4" s="49" t="str">
        <f>INDEX(Leikmannaskrá!$A$2:$D$1171,MATCH(C4,Leikmannaskrá!$A$2:$A$1171,0),2)</f>
        <v>060606-4470</v>
      </c>
      <c r="E4" s="49" t="str">
        <f>INDEX(Leikmannaskrá!$A$2:$D$1171,MATCH(C4,Leikmannaskrá!$A$2:$A$1171,0),3)</f>
        <v>TBR</v>
      </c>
      <c r="F4" s="47">
        <f>SUM(LARGE(H4:O4,{1;2;3;4;5}))</f>
        <v>28100</v>
      </c>
      <c r="G4" s="47">
        <f t="shared" si="0"/>
        <v>28100</v>
      </c>
      <c r="H4" s="60">
        <v>4600</v>
      </c>
      <c r="I4" s="60">
        <v>9200</v>
      </c>
      <c r="J4" s="60">
        <v>6900</v>
      </c>
      <c r="K4" s="60">
        <v>0</v>
      </c>
      <c r="L4" s="60">
        <v>500</v>
      </c>
      <c r="M4" s="60">
        <v>0</v>
      </c>
      <c r="N4" s="60">
        <v>6900</v>
      </c>
      <c r="O4" s="60">
        <v>0</v>
      </c>
    </row>
    <row r="5" spans="1:21" ht="21" x14ac:dyDescent="0.5">
      <c r="A5" s="44">
        <v>3</v>
      </c>
      <c r="B5" s="47" t="s">
        <v>584</v>
      </c>
      <c r="C5" s="66" t="s">
        <v>303</v>
      </c>
      <c r="D5" s="49" t="str">
        <f>INDEX(Leikmannaskrá!$A$2:$D$1171,MATCH(C5,Leikmannaskrá!$A$2:$A$1171,0),2)</f>
        <v>061107-2820</v>
      </c>
      <c r="E5" s="49" t="str">
        <f>INDEX(Leikmannaskrá!$A$2:$D$1171,MATCH(C5,Leikmannaskrá!$A$2:$A$1171,0),3)</f>
        <v>TBR</v>
      </c>
      <c r="F5" s="47">
        <f>SUM(LARGE(H5:O5,{1;2;3;4;5}))</f>
        <v>26700</v>
      </c>
      <c r="G5" s="47">
        <f t="shared" si="0"/>
        <v>27450</v>
      </c>
      <c r="H5" s="60">
        <v>4000</v>
      </c>
      <c r="I5" s="60">
        <v>6900</v>
      </c>
      <c r="J5" s="60">
        <v>9200</v>
      </c>
      <c r="K5" s="60">
        <v>4600</v>
      </c>
      <c r="L5" s="60">
        <v>500</v>
      </c>
      <c r="M5" s="60">
        <v>0</v>
      </c>
      <c r="N5" s="60">
        <v>250</v>
      </c>
      <c r="O5" s="60">
        <v>2000</v>
      </c>
    </row>
    <row r="6" spans="1:21" ht="21" x14ac:dyDescent="0.5">
      <c r="A6" s="44">
        <v>4</v>
      </c>
      <c r="B6" s="47" t="s">
        <v>584</v>
      </c>
      <c r="C6" s="48" t="s">
        <v>86</v>
      </c>
      <c r="D6" s="49" t="str">
        <f>INDEX(Leikmannaskrá!$A$2:$D$1171,MATCH(C6,Leikmannaskrá!$A$2:$A$1171,0),2)</f>
        <v>120597-2729</v>
      </c>
      <c r="E6" s="49" t="str">
        <f>INDEX(Leikmannaskrá!$A$2:$D$1171,MATCH(C6,Leikmannaskrá!$A$2:$A$1171,0),3)</f>
        <v>TBR</v>
      </c>
      <c r="F6" s="47">
        <f>SUM(LARGE(H6:O6,{1;2;3;4;5}))</f>
        <v>18400</v>
      </c>
      <c r="G6" s="47">
        <f t="shared" si="0"/>
        <v>18400</v>
      </c>
      <c r="H6" s="60">
        <v>0</v>
      </c>
      <c r="I6" s="60">
        <v>0</v>
      </c>
      <c r="J6" s="60">
        <v>0</v>
      </c>
      <c r="K6" s="60">
        <v>0</v>
      </c>
      <c r="L6" s="60">
        <v>9200</v>
      </c>
      <c r="M6" s="60">
        <v>0</v>
      </c>
      <c r="N6" s="60">
        <v>0</v>
      </c>
      <c r="O6" s="60">
        <v>9200</v>
      </c>
    </row>
    <row r="7" spans="1:21" ht="21" x14ac:dyDescent="0.5">
      <c r="A7" s="44">
        <v>5</v>
      </c>
      <c r="B7" s="47" t="s">
        <v>584</v>
      </c>
      <c r="C7" s="48" t="s">
        <v>441</v>
      </c>
      <c r="D7" s="49" t="str">
        <f>INDEX(Leikmannaskrá!$A$2:$D$1171,MATCH(C7,Leikmannaskrá!$A$2:$A$1171,0),2)</f>
        <v>230803-2420</v>
      </c>
      <c r="E7" s="49" t="str">
        <f>INDEX(Leikmannaskrá!$A$2:$D$1171,MATCH(C7,Leikmannaskrá!$A$2:$A$1171,0),3)</f>
        <v>BH</v>
      </c>
      <c r="F7" s="47">
        <f>SUM(LARGE(H7:O7,{1;2;3;4;5}))</f>
        <v>17060</v>
      </c>
      <c r="G7" s="47">
        <f t="shared" si="0"/>
        <v>17060</v>
      </c>
      <c r="H7" s="60">
        <v>2760</v>
      </c>
      <c r="I7" s="60">
        <v>4600</v>
      </c>
      <c r="J7" s="60">
        <v>0</v>
      </c>
      <c r="K7" s="60">
        <v>0</v>
      </c>
      <c r="L7" s="60">
        <v>4600</v>
      </c>
      <c r="M7" s="60">
        <v>0</v>
      </c>
      <c r="N7" s="60">
        <v>4600</v>
      </c>
      <c r="O7" s="60">
        <v>500</v>
      </c>
    </row>
    <row r="8" spans="1:21" ht="21.5" thickBot="1" x14ac:dyDescent="0.55000000000000004">
      <c r="A8" s="50">
        <v>6</v>
      </c>
      <c r="B8" s="50" t="s">
        <v>584</v>
      </c>
      <c r="C8" s="51" t="s">
        <v>240</v>
      </c>
      <c r="D8" s="52" t="str">
        <f>INDEX(Leikmannaskrá!$A$2:$D$1171,MATCH(C8,Leikmannaskrá!$A$2:$A$1171,0),2)</f>
        <v>150591-6009</v>
      </c>
      <c r="E8" s="52" t="str">
        <f>INDEX(Leikmannaskrá!$A$2:$D$1171,MATCH(C8,Leikmannaskrá!$A$2:$A$1171,0),3)</f>
        <v>BH</v>
      </c>
      <c r="F8" s="50">
        <f>SUM(LARGE(H8:O8,{1;2;3;4;5}))</f>
        <v>16600</v>
      </c>
      <c r="G8" s="50">
        <f t="shared" si="0"/>
        <v>16600</v>
      </c>
      <c r="H8" s="62">
        <v>6900</v>
      </c>
      <c r="I8" s="62">
        <v>0</v>
      </c>
      <c r="J8" s="62">
        <v>0</v>
      </c>
      <c r="K8" s="62">
        <v>9200</v>
      </c>
      <c r="L8" s="62">
        <v>500</v>
      </c>
      <c r="M8" s="62">
        <v>0</v>
      </c>
      <c r="N8" s="62">
        <v>0</v>
      </c>
      <c r="O8" s="62">
        <v>0</v>
      </c>
      <c r="Q8" s="35"/>
      <c r="S8" s="35"/>
      <c r="T8" s="54"/>
      <c r="U8" s="54"/>
    </row>
    <row r="9" spans="1:21" ht="21" x14ac:dyDescent="0.5">
      <c r="A9" s="44">
        <v>7</v>
      </c>
      <c r="B9" s="44" t="s">
        <v>585</v>
      </c>
      <c r="C9" s="53" t="s">
        <v>391</v>
      </c>
      <c r="D9" s="46" t="str">
        <f>INDEX(Leikmannaskrá!$A$2:$D$1171,MATCH(C9,Leikmannaskrá!$A$2:$A$1171,0),2)</f>
        <v>040598-2359</v>
      </c>
      <c r="E9" s="46" t="str">
        <f>INDEX(Leikmannaskrá!$A$2:$D$1171,MATCH(C9,Leikmannaskrá!$A$2:$A$1171,0),3)</f>
        <v>UMFA</v>
      </c>
      <c r="F9" s="44">
        <f>SUM(LARGE(H9:O9,{1;2;3;4;5}))</f>
        <v>10000</v>
      </c>
      <c r="G9" s="44">
        <f t="shared" si="0"/>
        <v>10000</v>
      </c>
      <c r="H9" s="63">
        <v>0</v>
      </c>
      <c r="I9" s="63">
        <v>0</v>
      </c>
      <c r="J9" s="63">
        <v>0</v>
      </c>
      <c r="K9" s="63">
        <v>0</v>
      </c>
      <c r="L9" s="63">
        <v>2000</v>
      </c>
      <c r="M9" s="63">
        <v>0</v>
      </c>
      <c r="N9" s="63">
        <v>4000</v>
      </c>
      <c r="O9" s="63">
        <v>4000</v>
      </c>
      <c r="Q9" s="35"/>
    </row>
    <row r="10" spans="1:21" ht="21" x14ac:dyDescent="0.5">
      <c r="A10" s="44">
        <v>8</v>
      </c>
      <c r="B10" s="47" t="s">
        <v>585</v>
      </c>
      <c r="C10" s="55" t="s">
        <v>93</v>
      </c>
      <c r="D10" s="49" t="str">
        <f>INDEX(Leikmannaskrá!$A$2:$D$1171,MATCH(C10,Leikmannaskrá!$A$2:$A$1171,0),2)</f>
        <v>130272-5849</v>
      </c>
      <c r="E10" s="49" t="str">
        <f>INDEX(Leikmannaskrá!$A$2:$D$1171,MATCH(C10,Leikmannaskrá!$A$2:$A$1171,0),3)</f>
        <v>UMFA</v>
      </c>
      <c r="F10" s="47">
        <f>SUM(LARGE(H10:O10,{1;2;3;4;5}))</f>
        <v>9525</v>
      </c>
      <c r="G10" s="47">
        <f t="shared" si="0"/>
        <v>9900</v>
      </c>
      <c r="H10" s="60">
        <v>1275</v>
      </c>
      <c r="I10" s="60">
        <v>2000</v>
      </c>
      <c r="J10" s="60">
        <v>3000</v>
      </c>
      <c r="K10" s="60">
        <v>250</v>
      </c>
      <c r="L10" s="60">
        <v>3000</v>
      </c>
      <c r="M10" s="60">
        <v>250</v>
      </c>
      <c r="N10" s="60">
        <v>0</v>
      </c>
      <c r="O10" s="60">
        <v>125</v>
      </c>
      <c r="Q10" s="35"/>
    </row>
    <row r="11" spans="1:21" ht="21" x14ac:dyDescent="0.5">
      <c r="A11" s="44">
        <v>9</v>
      </c>
      <c r="B11" s="47" t="s">
        <v>585</v>
      </c>
      <c r="C11" s="55" t="s">
        <v>465</v>
      </c>
      <c r="D11" s="49" t="str">
        <f>INDEX(Leikmannaskrá!$A$2:$D$1171,MATCH(C11,Leikmannaskrá!$A$2:$A$1171,0),2)</f>
        <v>100374-4049</v>
      </c>
      <c r="E11" s="49" t="str">
        <f>INDEX(Leikmannaskrá!$A$2:$D$1171,MATCH(C11,Leikmannaskrá!$A$2:$A$1171,0),3)</f>
        <v>TBR</v>
      </c>
      <c r="F11" s="47">
        <f>SUM(LARGE(H11:O11,{1;2;3;4;5}))</f>
        <v>9150</v>
      </c>
      <c r="G11" s="47">
        <f t="shared" si="0"/>
        <v>9400</v>
      </c>
      <c r="H11" s="60">
        <v>1700</v>
      </c>
      <c r="I11" s="60">
        <v>0</v>
      </c>
      <c r="J11" s="60">
        <v>4000</v>
      </c>
      <c r="K11" s="60">
        <v>250</v>
      </c>
      <c r="L11" s="60">
        <v>2000</v>
      </c>
      <c r="M11" s="60">
        <v>0</v>
      </c>
      <c r="N11" s="60">
        <v>1200</v>
      </c>
      <c r="O11" s="60">
        <v>250</v>
      </c>
      <c r="Q11" s="35"/>
    </row>
    <row r="12" spans="1:21" ht="21" x14ac:dyDescent="0.5">
      <c r="A12" s="44">
        <v>10</v>
      </c>
      <c r="B12" s="44" t="s">
        <v>585</v>
      </c>
      <c r="C12" s="55" t="s">
        <v>218</v>
      </c>
      <c r="D12" s="49" t="str">
        <f>INDEX(Leikmannaskrá!$A$2:$D$1171,MATCH(C12,Leikmannaskrá!$A$2:$A$1171,0),2)</f>
        <v>190887-2439</v>
      </c>
      <c r="E12" s="49" t="str">
        <f>INDEX(Leikmannaskrá!$A$2:$D$1171,MATCH(C12,Leikmannaskrá!$A$2:$A$1171,0),3)</f>
        <v>BH</v>
      </c>
      <c r="F12" s="47">
        <f>SUM(LARGE(H12:O12,{1;2;3;4;5}))</f>
        <v>8500</v>
      </c>
      <c r="G12" s="47">
        <f t="shared" si="0"/>
        <v>8750</v>
      </c>
      <c r="H12" s="60">
        <v>2000</v>
      </c>
      <c r="I12" s="60">
        <v>4000</v>
      </c>
      <c r="J12" s="60">
        <v>2000</v>
      </c>
      <c r="K12" s="60">
        <v>250</v>
      </c>
      <c r="L12" s="60">
        <v>250</v>
      </c>
      <c r="M12" s="60">
        <v>0</v>
      </c>
      <c r="N12" s="60">
        <v>0</v>
      </c>
      <c r="O12" s="60">
        <v>250</v>
      </c>
    </row>
    <row r="13" spans="1:21" ht="21" x14ac:dyDescent="0.5">
      <c r="A13" s="44">
        <v>11</v>
      </c>
      <c r="B13" s="44" t="s">
        <v>585</v>
      </c>
      <c r="C13" s="55" t="s">
        <v>379</v>
      </c>
      <c r="D13" s="49" t="str">
        <f>INDEX(Leikmannaskrá!$A$2:$D$1171,MATCH(C13,Leikmannaskrá!$A$2:$A$1171,0),2)</f>
        <v>050307-3280</v>
      </c>
      <c r="E13" s="49" t="str">
        <f>INDEX(Leikmannaskrá!$A$2:$D$1171,MATCH(C13,Leikmannaskrá!$A$2:$A$1171,0),3)</f>
        <v>BH</v>
      </c>
      <c r="F13" s="47">
        <f>SUM(LARGE(H13:O13,{1;2;3;4;5}))</f>
        <v>8500</v>
      </c>
      <c r="G13" s="47">
        <f t="shared" si="0"/>
        <v>9000</v>
      </c>
      <c r="H13" s="60">
        <v>2000</v>
      </c>
      <c r="I13" s="60">
        <v>3000</v>
      </c>
      <c r="J13" s="60">
        <v>0</v>
      </c>
      <c r="K13" s="60">
        <v>3000</v>
      </c>
      <c r="L13" s="60">
        <v>250</v>
      </c>
      <c r="M13" s="60">
        <v>250</v>
      </c>
      <c r="N13" s="60">
        <v>250</v>
      </c>
      <c r="O13" s="60">
        <v>250</v>
      </c>
    </row>
    <row r="14" spans="1:21" ht="21" x14ac:dyDescent="0.5">
      <c r="A14" s="44">
        <v>12</v>
      </c>
      <c r="B14" s="44" t="s">
        <v>585</v>
      </c>
      <c r="C14" s="48" t="s">
        <v>417</v>
      </c>
      <c r="D14" s="49" t="str">
        <f>INDEX(Leikmannaskrá!$A$2:$D$1171,MATCH(C14,Leikmannaskrá!$A$2:$A$1171,0),2)</f>
        <v>300903-2740</v>
      </c>
      <c r="E14" s="49" t="str">
        <f>INDEX(Leikmannaskrá!$A$2:$D$1171,MATCH(C14,Leikmannaskrá!$A$2:$A$1171,0),3)</f>
        <v>BH</v>
      </c>
      <c r="F14" s="47">
        <f>SUM(LARGE(H14:O14,{1;2;3;4;5}))</f>
        <v>7500</v>
      </c>
      <c r="G14" s="47">
        <f t="shared" si="0"/>
        <v>7500</v>
      </c>
      <c r="H14" s="60">
        <v>0</v>
      </c>
      <c r="I14" s="60">
        <v>0</v>
      </c>
      <c r="J14" s="60">
        <v>0</v>
      </c>
      <c r="K14" s="60">
        <v>4000</v>
      </c>
      <c r="L14" s="60">
        <v>250</v>
      </c>
      <c r="M14" s="60">
        <v>250</v>
      </c>
      <c r="N14" s="60">
        <v>0</v>
      </c>
      <c r="O14" s="60">
        <v>3000</v>
      </c>
    </row>
    <row r="15" spans="1:21" ht="21" x14ac:dyDescent="0.5">
      <c r="A15" s="44">
        <v>13</v>
      </c>
      <c r="B15" s="44" t="s">
        <v>585</v>
      </c>
      <c r="C15" s="48" t="s">
        <v>170</v>
      </c>
      <c r="D15" s="49" t="str">
        <f>INDEX(Leikmannaskrá!$A$2:$D$1171,MATCH(C15,Leikmannaskrá!$A$2:$A$1171,0),2)</f>
        <v>280677-4939</v>
      </c>
      <c r="E15" s="49" t="str">
        <f>INDEX(Leikmannaskrá!$A$2:$D$1171,MATCH(C15,Leikmannaskrá!$A$2:$A$1171,0),3)</f>
        <v>ÍA</v>
      </c>
      <c r="F15" s="47">
        <f>SUM(LARGE(H15:O15,{1;2;3;4;5}))</f>
        <v>6900</v>
      </c>
      <c r="G15" s="47">
        <f t="shared" si="0"/>
        <v>6900</v>
      </c>
      <c r="H15" s="60">
        <v>0</v>
      </c>
      <c r="I15" s="60">
        <v>0</v>
      </c>
      <c r="J15" s="60">
        <v>0</v>
      </c>
      <c r="K15" s="60">
        <v>0</v>
      </c>
      <c r="L15" s="60">
        <v>0</v>
      </c>
      <c r="M15" s="60">
        <v>0</v>
      </c>
      <c r="N15" s="60">
        <v>0</v>
      </c>
      <c r="O15" s="60">
        <v>6900</v>
      </c>
    </row>
    <row r="16" spans="1:21" ht="21" x14ac:dyDescent="0.5">
      <c r="A16" s="44">
        <v>14</v>
      </c>
      <c r="B16" s="44" t="s">
        <v>585</v>
      </c>
      <c r="C16" s="55" t="s">
        <v>353</v>
      </c>
      <c r="D16" s="49" t="str">
        <f>INDEX(Leikmannaskrá!$A$2:$D$1171,MATCH(C16,Leikmannaskrá!$A$2:$A$1171,0),2)</f>
        <v>220208-2730</v>
      </c>
      <c r="E16" s="49" t="str">
        <f>INDEX(Leikmannaskrá!$A$2:$D$1171,MATCH(C16,Leikmannaskrá!$A$2:$A$1171,0),3)</f>
        <v>BH</v>
      </c>
      <c r="F16" s="47">
        <f>SUM(LARGE(H16:O16,{1;2;3;4;5}))</f>
        <v>6000</v>
      </c>
      <c r="G16" s="47">
        <f t="shared" si="0"/>
        <v>6000</v>
      </c>
      <c r="H16" s="60">
        <v>0</v>
      </c>
      <c r="I16" s="60">
        <v>0</v>
      </c>
      <c r="J16" s="60">
        <v>0</v>
      </c>
      <c r="K16" s="60">
        <v>0</v>
      </c>
      <c r="L16" s="60">
        <v>0</v>
      </c>
      <c r="M16" s="60">
        <v>4000</v>
      </c>
      <c r="N16" s="60">
        <v>2000</v>
      </c>
      <c r="O16" s="60">
        <v>0</v>
      </c>
    </row>
    <row r="17" spans="1:21" ht="21" x14ac:dyDescent="0.5">
      <c r="A17" s="44">
        <v>15</v>
      </c>
      <c r="B17" s="44" t="s">
        <v>585</v>
      </c>
      <c r="C17" s="55" t="s">
        <v>73</v>
      </c>
      <c r="D17" s="49" t="str">
        <f>INDEX(Leikmannaskrá!$A$2:$D$1171,MATCH(C17,Leikmannaskrá!$A$2:$A$1171,0),2)</f>
        <v>091109-3520</v>
      </c>
      <c r="E17" s="49" t="str">
        <f>INDEX(Leikmannaskrá!$A$2:$D$1171,MATCH(C17,Leikmannaskrá!$A$2:$A$1171,0),3)</f>
        <v>UMFA</v>
      </c>
      <c r="F17" s="47">
        <f>SUM(LARGE(H17:O17,{1;2;3;4;5}))</f>
        <v>5310</v>
      </c>
      <c r="G17" s="47">
        <f t="shared" si="0"/>
        <v>5435</v>
      </c>
      <c r="H17" s="60">
        <v>510</v>
      </c>
      <c r="I17" s="60">
        <v>1700</v>
      </c>
      <c r="J17" s="60">
        <v>1275</v>
      </c>
      <c r="K17" s="60">
        <v>125</v>
      </c>
      <c r="L17" s="60">
        <v>1700</v>
      </c>
      <c r="M17" s="60">
        <v>0</v>
      </c>
      <c r="N17" s="60">
        <v>125</v>
      </c>
      <c r="O17" s="60">
        <v>0</v>
      </c>
    </row>
    <row r="18" spans="1:21" ht="21.5" thickBot="1" x14ac:dyDescent="0.55000000000000004">
      <c r="A18" s="50">
        <v>16</v>
      </c>
      <c r="B18" s="50" t="s">
        <v>585</v>
      </c>
      <c r="C18" s="56" t="s">
        <v>511</v>
      </c>
      <c r="D18" s="52" t="str">
        <f>INDEX(Leikmannaskrá!$A$2:$D$1171,MATCH(C18,Leikmannaskrá!$A$2:$A$1171,0),2)</f>
        <v>120684-2649</v>
      </c>
      <c r="E18" s="52" t="str">
        <f>INDEX(Leikmannaskrá!$A$2:$D$1171,MATCH(C18,Leikmannaskrá!$A$2:$A$1171,0),3)</f>
        <v>UMFA</v>
      </c>
      <c r="F18" s="50">
        <f>SUM(LARGE(H18:O18,{1;2;3;4;5}))</f>
        <v>4825</v>
      </c>
      <c r="G18" s="50">
        <f t="shared" si="0"/>
        <v>4825</v>
      </c>
      <c r="H18" s="62">
        <v>3000</v>
      </c>
      <c r="I18" s="62">
        <v>0</v>
      </c>
      <c r="J18" s="62">
        <v>0</v>
      </c>
      <c r="K18" s="62">
        <v>0</v>
      </c>
      <c r="L18" s="62">
        <v>125</v>
      </c>
      <c r="M18" s="62">
        <v>1700</v>
      </c>
      <c r="N18" s="62">
        <v>0</v>
      </c>
      <c r="O18" s="62">
        <v>0</v>
      </c>
    </row>
    <row r="19" spans="1:21" ht="21" x14ac:dyDescent="0.5">
      <c r="A19" s="44">
        <v>17</v>
      </c>
      <c r="B19" s="44" t="s">
        <v>586</v>
      </c>
      <c r="C19" s="66" t="s">
        <v>656</v>
      </c>
      <c r="D19" s="49" t="str">
        <f>INDEX(Leikmannaskrá!$A$2:$D$1171,MATCH(C19,Leikmannaskrá!$A$2:$A$1171,0),2)</f>
        <v>131187-2469</v>
      </c>
      <c r="E19" s="49" t="str">
        <f>INDEX(Leikmannaskrá!$A$2:$D$1171,MATCH(C19,Leikmannaskrá!$A$2:$A$1171,0),3)</f>
        <v>TBR</v>
      </c>
      <c r="F19" s="47">
        <f>SUM(LARGE(H19:O19,{1;2;3;4;5}))</f>
        <v>4600</v>
      </c>
      <c r="G19" s="47">
        <f t="shared" si="0"/>
        <v>4600</v>
      </c>
      <c r="H19" s="60">
        <v>0</v>
      </c>
      <c r="I19" s="60">
        <v>0</v>
      </c>
      <c r="J19" s="60">
        <v>0</v>
      </c>
      <c r="K19" s="60">
        <v>0</v>
      </c>
      <c r="L19" s="60">
        <v>0</v>
      </c>
      <c r="M19" s="60">
        <v>0</v>
      </c>
      <c r="N19" s="60">
        <v>0</v>
      </c>
      <c r="O19" s="60">
        <v>4600</v>
      </c>
    </row>
    <row r="20" spans="1:21" ht="21" x14ac:dyDescent="0.5">
      <c r="A20" s="44">
        <v>18</v>
      </c>
      <c r="B20" s="44" t="s">
        <v>586</v>
      </c>
      <c r="C20" s="77" t="s">
        <v>305</v>
      </c>
      <c r="D20" s="46" t="str">
        <f>INDEX(Leikmannaskrá!$A$2:$D$1171,MATCH(C20,Leikmannaskrá!$A$2:$A$1171,0),2)</f>
        <v>190707-3770</v>
      </c>
      <c r="E20" s="46" t="str">
        <f>INDEX(Leikmannaskrá!$A$2:$D$1171,MATCH(C20,Leikmannaskrá!$A$2:$A$1171,0),3)</f>
        <v>BH</v>
      </c>
      <c r="F20" s="44">
        <f>SUM(LARGE(H20:O20,{1;2;3;4;5}))</f>
        <v>4500</v>
      </c>
      <c r="G20" s="44">
        <f t="shared" si="0"/>
        <v>4500</v>
      </c>
      <c r="H20" s="63">
        <v>0</v>
      </c>
      <c r="I20" s="63">
        <v>0</v>
      </c>
      <c r="J20" s="63">
        <v>0</v>
      </c>
      <c r="K20" s="63">
        <v>0</v>
      </c>
      <c r="L20" s="63">
        <v>4000</v>
      </c>
      <c r="M20" s="63">
        <v>0</v>
      </c>
      <c r="N20" s="63">
        <v>500</v>
      </c>
      <c r="O20" s="63">
        <v>0</v>
      </c>
    </row>
    <row r="21" spans="1:21" ht="21" x14ac:dyDescent="0.5">
      <c r="A21" s="44">
        <v>19</v>
      </c>
      <c r="B21" s="44" t="s">
        <v>586</v>
      </c>
      <c r="C21" s="55" t="s">
        <v>213</v>
      </c>
      <c r="D21" s="49" t="str">
        <f>INDEX(Leikmannaskrá!$A$2:$D$1171,MATCH(C21,Leikmannaskrá!$A$2:$A$1171,0),2)</f>
        <v>130308-4490</v>
      </c>
      <c r="E21" s="49" t="str">
        <f>INDEX(Leikmannaskrá!$A$2:$D$1171,MATCH(C21,Leikmannaskrá!$A$2:$A$1171,0),3)</f>
        <v>Tindastól</v>
      </c>
      <c r="F21" s="47">
        <f>SUM(LARGE(H21:O21,{1;2;3;4;5}))</f>
        <v>4325</v>
      </c>
      <c r="G21" s="47">
        <f t="shared" si="0"/>
        <v>4325</v>
      </c>
      <c r="H21" s="60">
        <v>1200</v>
      </c>
      <c r="I21" s="60">
        <v>0</v>
      </c>
      <c r="J21" s="60">
        <v>0</v>
      </c>
      <c r="K21" s="60">
        <v>0</v>
      </c>
      <c r="L21" s="60">
        <v>0</v>
      </c>
      <c r="M21" s="60">
        <v>3000</v>
      </c>
      <c r="N21" s="60">
        <v>0</v>
      </c>
      <c r="O21" s="60">
        <v>125</v>
      </c>
    </row>
    <row r="22" spans="1:21" ht="21" x14ac:dyDescent="0.5">
      <c r="A22" s="44">
        <v>20</v>
      </c>
      <c r="B22" s="44" t="s">
        <v>586</v>
      </c>
      <c r="C22" s="48" t="s">
        <v>264</v>
      </c>
      <c r="D22" s="49" t="str">
        <f>INDEX(Leikmannaskrá!$A$2:$D$1171,MATCH(C22,Leikmannaskrá!$A$2:$A$1171,0),2)</f>
        <v>160207-3370</v>
      </c>
      <c r="E22" s="49" t="str">
        <f>INDEX(Leikmannaskrá!$A$2:$D$1171,MATCH(C22,Leikmannaskrá!$A$2:$A$1171,0),3)</f>
        <v>BH</v>
      </c>
      <c r="F22" s="47">
        <f>SUM(LARGE(H22:O22,{1;2;3;4;5}))</f>
        <v>4000</v>
      </c>
      <c r="G22" s="47">
        <f t="shared" si="0"/>
        <v>4000</v>
      </c>
      <c r="H22" s="60">
        <v>0</v>
      </c>
      <c r="I22" s="60">
        <v>0</v>
      </c>
      <c r="J22" s="60">
        <v>0</v>
      </c>
      <c r="K22" s="60">
        <v>0</v>
      </c>
      <c r="L22" s="60">
        <v>0</v>
      </c>
      <c r="M22" s="60">
        <v>0</v>
      </c>
      <c r="N22" s="60">
        <v>2000</v>
      </c>
      <c r="O22" s="60">
        <v>2000</v>
      </c>
    </row>
    <row r="23" spans="1:21" ht="21" x14ac:dyDescent="0.5">
      <c r="A23" s="44">
        <v>21</v>
      </c>
      <c r="B23" s="44" t="s">
        <v>586</v>
      </c>
      <c r="C23" s="55" t="s">
        <v>662</v>
      </c>
      <c r="D23" s="49" t="str">
        <f>INDEX(Leikmannaskrá!$A$2:$D$1171,MATCH(C23,Leikmannaskrá!$A$2:$A$1171,0),2)</f>
        <v>250107-2340</v>
      </c>
      <c r="E23" s="49" t="str">
        <f>INDEX(Leikmannaskrá!$A$2:$D$1171,MATCH(C23,Leikmannaskrá!$A$2:$A$1171,0),3)</f>
        <v>BH</v>
      </c>
      <c r="F23" s="47">
        <f>SUM(LARGE(H23:O23,{1;2;3;4;5}))</f>
        <v>3700</v>
      </c>
      <c r="G23" s="47">
        <f t="shared" si="0"/>
        <v>3825</v>
      </c>
      <c r="H23" s="60">
        <v>1200</v>
      </c>
      <c r="I23" s="60">
        <v>0</v>
      </c>
      <c r="J23" s="60">
        <v>250</v>
      </c>
      <c r="K23" s="60">
        <v>1275</v>
      </c>
      <c r="L23" s="60">
        <v>125</v>
      </c>
      <c r="M23" s="60">
        <v>850</v>
      </c>
      <c r="N23" s="60">
        <v>0</v>
      </c>
      <c r="O23" s="60">
        <v>125</v>
      </c>
    </row>
    <row r="24" spans="1:21" ht="21" x14ac:dyDescent="0.5">
      <c r="A24" s="44">
        <v>22</v>
      </c>
      <c r="B24" s="44" t="s">
        <v>586</v>
      </c>
      <c r="C24" s="55" t="s">
        <v>124</v>
      </c>
      <c r="D24" s="49" t="str">
        <f>INDEX(Leikmannaskrá!$A$2:$D$1171,MATCH(C24,Leikmannaskrá!$A$2:$A$1171,0),2)</f>
        <v>040909-2060</v>
      </c>
      <c r="E24" s="49" t="str">
        <f>INDEX(Leikmannaskrá!$A$2:$D$1171,MATCH(C24,Leikmannaskrá!$A$2:$A$1171,0),3)</f>
        <v>KR</v>
      </c>
      <c r="F24" s="47">
        <f>SUM(LARGE(H24:O24,{1;2;3;4;5}))</f>
        <v>3400</v>
      </c>
      <c r="G24" s="47">
        <f t="shared" si="0"/>
        <v>3400</v>
      </c>
      <c r="H24" s="60">
        <v>0</v>
      </c>
      <c r="I24" s="60">
        <v>0</v>
      </c>
      <c r="J24" s="60">
        <v>0</v>
      </c>
      <c r="K24" s="60">
        <v>1700</v>
      </c>
      <c r="L24" s="60">
        <v>0</v>
      </c>
      <c r="M24" s="60">
        <v>850</v>
      </c>
      <c r="N24" s="60">
        <v>0</v>
      </c>
      <c r="O24" s="60">
        <v>850</v>
      </c>
    </row>
    <row r="25" spans="1:21" ht="21" x14ac:dyDescent="0.5">
      <c r="A25" s="44">
        <v>23</v>
      </c>
      <c r="B25" s="44" t="s">
        <v>586</v>
      </c>
      <c r="C25" s="55" t="s">
        <v>312</v>
      </c>
      <c r="D25" s="49" t="str">
        <f>INDEX(Leikmannaskrá!$A$2:$D$1171,MATCH(C25,Leikmannaskrá!$A$2:$A$1171,0),2)</f>
        <v>110109-2370</v>
      </c>
      <c r="E25" s="49" t="str">
        <f>INDEX(Leikmannaskrá!$A$2:$D$1171,MATCH(C25,Leikmannaskrá!$A$2:$A$1171,0),3)</f>
        <v>TBR</v>
      </c>
      <c r="F25" s="47">
        <f>SUM(LARGE(H25:O25,{1;2;3;4;5}))</f>
        <v>3250</v>
      </c>
      <c r="G25" s="47">
        <f t="shared" si="0"/>
        <v>3250</v>
      </c>
      <c r="H25" s="60">
        <v>0</v>
      </c>
      <c r="I25" s="60">
        <v>0</v>
      </c>
      <c r="J25" s="60">
        <v>0</v>
      </c>
      <c r="K25" s="60">
        <v>0</v>
      </c>
      <c r="L25" s="60">
        <v>0</v>
      </c>
      <c r="M25" s="60">
        <v>0</v>
      </c>
      <c r="N25" s="60">
        <v>3000</v>
      </c>
      <c r="O25" s="60">
        <v>250</v>
      </c>
    </row>
    <row r="26" spans="1:21" ht="21" x14ac:dyDescent="0.5">
      <c r="A26" s="44">
        <v>24</v>
      </c>
      <c r="B26" s="44" t="s">
        <v>586</v>
      </c>
      <c r="C26" s="55" t="s">
        <v>196</v>
      </c>
      <c r="D26" s="49" t="str">
        <f>INDEX(Leikmannaskrá!$A$2:$D$1171,MATCH(C26,Leikmannaskrá!$A$2:$A$1171,0),2)</f>
        <v>030908-3090</v>
      </c>
      <c r="E26" s="49" t="str">
        <f>INDEX(Leikmannaskrá!$A$2:$D$1171,MATCH(C26,Leikmannaskrá!$A$2:$A$1171,0),3)</f>
        <v>BH</v>
      </c>
      <c r="F26" s="47">
        <f>SUM(LARGE(H26:O26,{1;2;3;4;5}))</f>
        <v>3225</v>
      </c>
      <c r="G26" s="47">
        <f t="shared" si="0"/>
        <v>3225</v>
      </c>
      <c r="H26" s="60">
        <v>0</v>
      </c>
      <c r="I26" s="60">
        <v>1275</v>
      </c>
      <c r="J26" s="60">
        <v>0</v>
      </c>
      <c r="K26" s="60">
        <v>0</v>
      </c>
      <c r="L26" s="60">
        <v>0</v>
      </c>
      <c r="M26" s="60">
        <v>0</v>
      </c>
      <c r="N26" s="60">
        <v>1700</v>
      </c>
      <c r="O26" s="60">
        <v>250</v>
      </c>
    </row>
    <row r="27" spans="1:21" ht="21" x14ac:dyDescent="0.5">
      <c r="A27" s="44">
        <v>25</v>
      </c>
      <c r="B27" s="44" t="s">
        <v>586</v>
      </c>
      <c r="C27" s="55" t="s">
        <v>222</v>
      </c>
      <c r="D27" s="49" t="str">
        <f>INDEX(Leikmannaskrá!$A$2:$D$1171,MATCH(C27,Leikmannaskrá!$A$2:$A$1171,0),2)</f>
        <v>240609-3550</v>
      </c>
      <c r="E27" s="49" t="str">
        <f>INDEX(Leikmannaskrá!$A$2:$D$1171,MATCH(C27,Leikmannaskrá!$A$2:$A$1171,0),3)</f>
        <v>UMFA</v>
      </c>
      <c r="F27" s="47">
        <f>SUM(LARGE(H27:O27,{1;2;3;4;5}))</f>
        <v>3025</v>
      </c>
      <c r="G27" s="47">
        <f t="shared" si="0"/>
        <v>3150</v>
      </c>
      <c r="H27" s="60">
        <v>250</v>
      </c>
      <c r="I27" s="60">
        <v>1200</v>
      </c>
      <c r="J27" s="60">
        <v>1200</v>
      </c>
      <c r="K27" s="60">
        <v>125</v>
      </c>
      <c r="L27" s="60">
        <v>0</v>
      </c>
      <c r="M27" s="60">
        <v>0</v>
      </c>
      <c r="N27" s="60">
        <v>125</v>
      </c>
      <c r="O27" s="60">
        <v>250</v>
      </c>
    </row>
    <row r="28" spans="1:21" ht="21" x14ac:dyDescent="0.5">
      <c r="A28" s="44">
        <v>26</v>
      </c>
      <c r="B28" s="44" t="s">
        <v>586</v>
      </c>
      <c r="C28" s="55" t="s">
        <v>681</v>
      </c>
      <c r="D28" s="49" t="str">
        <f>INDEX(Leikmannaskrá!$A$2:$D$1171,MATCH(C28,Leikmannaskrá!$A$2:$A$1171,0),2)</f>
        <v>230307-2290</v>
      </c>
      <c r="E28" s="49" t="str">
        <f>INDEX(Leikmannaskrá!$A$2:$D$1171,MATCH(C28,Leikmannaskrá!$A$2:$A$1171,0),3)</f>
        <v>BH</v>
      </c>
      <c r="F28" s="47">
        <f>SUM(LARGE(H28:O28,{1;2;3;4;5}))</f>
        <v>2625</v>
      </c>
      <c r="G28" s="47">
        <f t="shared" si="0"/>
        <v>2625</v>
      </c>
      <c r="H28" s="60">
        <v>250</v>
      </c>
      <c r="I28" s="60">
        <v>0</v>
      </c>
      <c r="J28" s="60">
        <v>0</v>
      </c>
      <c r="K28" s="60">
        <v>125</v>
      </c>
      <c r="L28" s="60">
        <v>850</v>
      </c>
      <c r="M28" s="60">
        <v>1275</v>
      </c>
      <c r="N28" s="60">
        <v>0</v>
      </c>
      <c r="O28" s="60">
        <v>125</v>
      </c>
    </row>
    <row r="29" spans="1:21" ht="21" x14ac:dyDescent="0.5">
      <c r="A29" s="44">
        <v>27</v>
      </c>
      <c r="B29" s="44" t="s">
        <v>586</v>
      </c>
      <c r="C29" s="55" t="s">
        <v>355</v>
      </c>
      <c r="D29" s="49" t="str">
        <f>INDEX(Leikmannaskrá!$A$2:$D$1171,MATCH(C29,Leikmannaskrá!$A$2:$A$1171,0),2)</f>
        <v>290489-2379</v>
      </c>
      <c r="E29" s="49" t="str">
        <f>INDEX(Leikmannaskrá!$A$2:$D$1171,MATCH(C29,Leikmannaskrá!$A$2:$A$1171,0),3)</f>
        <v>BH</v>
      </c>
      <c r="F29" s="47">
        <f>SUM(LARGE(H29:O29,{1;2;3;4;5}))</f>
        <v>2125</v>
      </c>
      <c r="G29" s="47">
        <f t="shared" si="0"/>
        <v>2125</v>
      </c>
      <c r="H29" s="60">
        <v>0</v>
      </c>
      <c r="I29" s="60">
        <v>0</v>
      </c>
      <c r="J29" s="60">
        <v>0</v>
      </c>
      <c r="K29" s="60">
        <v>850</v>
      </c>
      <c r="L29" s="60">
        <v>1275</v>
      </c>
      <c r="M29" s="60">
        <v>0</v>
      </c>
      <c r="N29" s="60">
        <v>0</v>
      </c>
      <c r="O29" s="60">
        <v>0</v>
      </c>
    </row>
    <row r="30" spans="1:21" ht="21" x14ac:dyDescent="0.5">
      <c r="A30" s="44">
        <v>28</v>
      </c>
      <c r="B30" s="44" t="s">
        <v>586</v>
      </c>
      <c r="C30" s="55" t="s">
        <v>272</v>
      </c>
      <c r="D30" s="49" t="str">
        <f>INDEX(Leikmannaskrá!$A$2:$D$1171,MATCH(C30,Leikmannaskrá!$A$2:$A$1171,0),2)</f>
        <v>060584-4869</v>
      </c>
      <c r="E30" s="49" t="str">
        <f>INDEX(Leikmannaskrá!$A$2:$D$1171,MATCH(C30,Leikmannaskrá!$A$2:$A$1171,0),3)</f>
        <v>KR</v>
      </c>
      <c r="F30" s="47">
        <f>SUM(LARGE(H30:O30,{1;2;3;4;5}))</f>
        <v>1950</v>
      </c>
      <c r="G30" s="47">
        <f t="shared" si="0"/>
        <v>1950</v>
      </c>
      <c r="H30" s="60">
        <v>0</v>
      </c>
      <c r="I30" s="60">
        <v>0</v>
      </c>
      <c r="J30" s="60">
        <v>0</v>
      </c>
      <c r="K30" s="60">
        <v>0</v>
      </c>
      <c r="L30" s="60">
        <v>0</v>
      </c>
      <c r="M30" s="60">
        <v>250</v>
      </c>
      <c r="N30" s="60">
        <v>0</v>
      </c>
      <c r="O30" s="60">
        <v>1700</v>
      </c>
    </row>
    <row r="31" spans="1:21" ht="21" x14ac:dyDescent="0.5">
      <c r="A31" s="44">
        <v>29</v>
      </c>
      <c r="B31" s="44" t="s">
        <v>586</v>
      </c>
      <c r="C31" s="55" t="s">
        <v>314</v>
      </c>
      <c r="D31" s="49" t="str">
        <f>INDEX(Leikmannaskrá!$A$2:$D$1171,MATCH(C31,Leikmannaskrá!$A$2:$A$1171,0),2)</f>
        <v>080183-5349</v>
      </c>
      <c r="E31" s="49" t="str">
        <f>INDEX(Leikmannaskrá!$A$2:$D$1171,MATCH(C31,Leikmannaskrá!$A$2:$A$1171,0),3)</f>
        <v>UMFA</v>
      </c>
      <c r="F31" s="47">
        <f>SUM(LARGE(H31:O31,{1;2;3;4;5}))</f>
        <v>1950</v>
      </c>
      <c r="G31" s="47">
        <f t="shared" si="0"/>
        <v>1950</v>
      </c>
      <c r="H31" s="60">
        <v>0</v>
      </c>
      <c r="I31" s="60">
        <v>0</v>
      </c>
      <c r="J31" s="60">
        <v>1700</v>
      </c>
      <c r="K31" s="60">
        <v>0</v>
      </c>
      <c r="L31" s="60">
        <v>0</v>
      </c>
      <c r="M31" s="60">
        <v>0</v>
      </c>
      <c r="N31" s="60">
        <v>125</v>
      </c>
      <c r="O31" s="60">
        <v>125</v>
      </c>
      <c r="Q31" s="35"/>
      <c r="S31" s="35"/>
      <c r="T31" s="54"/>
      <c r="U31" s="54"/>
    </row>
    <row r="32" spans="1:21" ht="21" x14ac:dyDescent="0.5">
      <c r="A32" s="44">
        <v>30</v>
      </c>
      <c r="B32" s="44" t="s">
        <v>586</v>
      </c>
      <c r="C32" s="55" t="s">
        <v>200</v>
      </c>
      <c r="D32" s="49" t="str">
        <f>INDEX(Leikmannaskrá!$A$2:$D$1171,MATCH(C32,Leikmannaskrá!$A$2:$A$1171,0),2)</f>
        <v>161170-2089</v>
      </c>
      <c r="E32" s="49" t="str">
        <f>INDEX(Leikmannaskrá!$A$2:$D$1171,MATCH(C32,Leikmannaskrá!$A$2:$A$1171,0),3)</f>
        <v>TBR</v>
      </c>
      <c r="F32" s="47">
        <f>SUM(LARGE(H32:O32,{1;2;3;4;5}))</f>
        <v>1275</v>
      </c>
      <c r="G32" s="47">
        <f t="shared" si="0"/>
        <v>1275</v>
      </c>
      <c r="H32" s="60">
        <v>0</v>
      </c>
      <c r="I32" s="60">
        <v>0</v>
      </c>
      <c r="J32" s="60">
        <v>0</v>
      </c>
      <c r="K32" s="60">
        <v>0</v>
      </c>
      <c r="L32" s="60">
        <v>0</v>
      </c>
      <c r="M32" s="60">
        <v>0</v>
      </c>
      <c r="N32" s="60">
        <v>1275</v>
      </c>
      <c r="O32" s="60">
        <v>0</v>
      </c>
      <c r="Q32" s="35"/>
    </row>
    <row r="33" spans="1:17" ht="21" x14ac:dyDescent="0.5">
      <c r="A33" s="44">
        <v>31</v>
      </c>
      <c r="B33" s="44" t="s">
        <v>586</v>
      </c>
      <c r="C33" s="55" t="s">
        <v>724</v>
      </c>
      <c r="D33" s="49" t="str">
        <f>INDEX(Leikmannaskrá!$A$2:$D$1171,MATCH(C33,Leikmannaskrá!$A$2:$A$1171,0),2)</f>
        <v>300695-3459</v>
      </c>
      <c r="E33" s="49" t="str">
        <f>INDEX(Leikmannaskrá!$A$2:$D$1171,MATCH(C33,Leikmannaskrá!$A$2:$A$1171,0),3)</f>
        <v>ÍA</v>
      </c>
      <c r="F33" s="47">
        <f>SUM(LARGE(H33:O33,{1;2;3;4;5}))</f>
        <v>1275</v>
      </c>
      <c r="G33" s="47">
        <f t="shared" si="0"/>
        <v>1275</v>
      </c>
      <c r="H33" s="60">
        <v>0</v>
      </c>
      <c r="I33" s="60">
        <v>0</v>
      </c>
      <c r="J33" s="60">
        <v>0</v>
      </c>
      <c r="K33" s="60">
        <v>0</v>
      </c>
      <c r="L33" s="60">
        <v>0</v>
      </c>
      <c r="M33" s="60">
        <v>0</v>
      </c>
      <c r="N33" s="60">
        <v>0</v>
      </c>
      <c r="O33" s="60">
        <v>1275</v>
      </c>
      <c r="Q33" s="35"/>
    </row>
    <row r="34" spans="1:17" ht="21" x14ac:dyDescent="0.5">
      <c r="A34" s="44">
        <v>32</v>
      </c>
      <c r="B34" s="44" t="s">
        <v>586</v>
      </c>
      <c r="C34" s="55" t="s">
        <v>740</v>
      </c>
      <c r="D34" s="49" t="str">
        <f>INDEX(Leikmannaskrá!$A$2:$D$1171,MATCH(C34,Leikmannaskrá!$A$2:$A$1171,0),2)</f>
        <v>171073-4569</v>
      </c>
      <c r="E34" s="49" t="str">
        <f>INDEX(Leikmannaskrá!$A$2:$D$1171,MATCH(C34,Leikmannaskrá!$A$2:$A$1171,0),3)</f>
        <v>TBS</v>
      </c>
      <c r="F34" s="47">
        <f>SUM(LARGE(H34:O34,{1;2;3;4;5}))</f>
        <v>1100</v>
      </c>
      <c r="G34" s="47">
        <f t="shared" si="0"/>
        <v>1100</v>
      </c>
      <c r="H34" s="60">
        <v>850</v>
      </c>
      <c r="I34" s="60">
        <v>0</v>
      </c>
      <c r="J34" s="60">
        <v>0</v>
      </c>
      <c r="K34" s="60">
        <v>125</v>
      </c>
      <c r="L34" s="60">
        <v>0</v>
      </c>
      <c r="M34" s="60">
        <v>0</v>
      </c>
      <c r="N34" s="60">
        <v>0</v>
      </c>
      <c r="O34" s="60">
        <v>125</v>
      </c>
      <c r="Q34" s="35"/>
    </row>
    <row r="35" spans="1:17" ht="21" x14ac:dyDescent="0.5">
      <c r="A35" s="44">
        <v>33</v>
      </c>
      <c r="B35" s="44" t="s">
        <v>586</v>
      </c>
      <c r="C35" s="55" t="s">
        <v>289</v>
      </c>
      <c r="D35" s="49" t="str">
        <f>INDEX(Leikmannaskrá!$A$2:$D$1171,MATCH(C35,Leikmannaskrá!$A$2:$A$1171,0),2)</f>
        <v>150991-3829</v>
      </c>
      <c r="E35" s="49" t="str">
        <f>INDEX(Leikmannaskrá!$A$2:$D$1171,MATCH(C35,Leikmannaskrá!$A$2:$A$1171,0),3)</f>
        <v>KR</v>
      </c>
      <c r="F35" s="47">
        <f>SUM(LARGE(H35:O35,{1;2;3;4;5}))</f>
        <v>975</v>
      </c>
      <c r="G35" s="47">
        <f t="shared" si="0"/>
        <v>975</v>
      </c>
      <c r="H35" s="60">
        <v>0</v>
      </c>
      <c r="I35" s="60">
        <v>0</v>
      </c>
      <c r="J35" s="60">
        <v>0</v>
      </c>
      <c r="K35" s="60">
        <v>0</v>
      </c>
      <c r="L35" s="60">
        <v>0</v>
      </c>
      <c r="M35" s="60">
        <v>125</v>
      </c>
      <c r="N35" s="60">
        <v>850</v>
      </c>
      <c r="O35" s="60">
        <v>0</v>
      </c>
      <c r="Q35" s="35"/>
    </row>
    <row r="36" spans="1:17" ht="21" x14ac:dyDescent="0.5">
      <c r="A36" s="44">
        <v>34</v>
      </c>
      <c r="B36" s="44" t="s">
        <v>586</v>
      </c>
      <c r="C36" s="55" t="s">
        <v>679</v>
      </c>
      <c r="D36" s="49" t="str">
        <f>INDEX(Leikmannaskrá!$A$2:$D$1171,MATCH(C36,Leikmannaskrá!$A$2:$A$1171,0),2)</f>
        <v>040108-2540</v>
      </c>
      <c r="E36" s="49" t="str">
        <f>INDEX(Leikmannaskrá!$A$2:$D$1171,MATCH(C36,Leikmannaskrá!$A$2:$A$1171,0),3)</f>
        <v>BH</v>
      </c>
      <c r="F36" s="47">
        <f>SUM(LARGE(H36:O36,{1;2;3;4;5}))</f>
        <v>850</v>
      </c>
      <c r="G36" s="47">
        <f t="shared" si="0"/>
        <v>850</v>
      </c>
      <c r="H36" s="60">
        <v>0</v>
      </c>
      <c r="I36" s="60">
        <v>0</v>
      </c>
      <c r="J36" s="60">
        <v>0</v>
      </c>
      <c r="K36" s="60">
        <v>850</v>
      </c>
      <c r="L36" s="60">
        <v>0</v>
      </c>
      <c r="M36" s="60">
        <v>0</v>
      </c>
      <c r="N36" s="60">
        <v>0</v>
      </c>
      <c r="O36" s="60">
        <v>0</v>
      </c>
    </row>
    <row r="37" spans="1:17" ht="21" x14ac:dyDescent="0.5">
      <c r="A37" s="44">
        <v>35</v>
      </c>
      <c r="B37" s="44" t="s">
        <v>586</v>
      </c>
      <c r="C37" s="55" t="s">
        <v>457</v>
      </c>
      <c r="D37" s="49" t="str">
        <f>INDEX(Leikmannaskrá!$A$2:$D$1171,MATCH(C37,Leikmannaskrá!$A$2:$A$1171,0),2)</f>
        <v>291003-2570</v>
      </c>
      <c r="E37" s="49" t="str">
        <f>INDEX(Leikmannaskrá!$A$2:$D$1171,MATCH(C37,Leikmannaskrá!$A$2:$A$1171,0),3)</f>
        <v>BH</v>
      </c>
      <c r="F37" s="47">
        <f>SUM(LARGE(H37:O37,{1;2;3;4;5}))</f>
        <v>850</v>
      </c>
      <c r="G37" s="47">
        <f t="shared" si="0"/>
        <v>850</v>
      </c>
      <c r="H37" s="60">
        <v>0</v>
      </c>
      <c r="I37" s="60">
        <v>0</v>
      </c>
      <c r="J37" s="60">
        <v>0</v>
      </c>
      <c r="K37" s="60">
        <v>0</v>
      </c>
      <c r="L37" s="60">
        <v>0</v>
      </c>
      <c r="M37" s="60">
        <v>0</v>
      </c>
      <c r="N37" s="60">
        <v>0</v>
      </c>
      <c r="O37" s="60">
        <v>850</v>
      </c>
    </row>
    <row r="38" spans="1:17" ht="21" x14ac:dyDescent="0.5">
      <c r="A38" s="44">
        <v>36</v>
      </c>
      <c r="B38" s="44" t="s">
        <v>586</v>
      </c>
      <c r="C38" s="55" t="s">
        <v>719</v>
      </c>
      <c r="D38" s="49" t="str">
        <f>INDEX(Leikmannaskrá!$A$2:$D$1171,MATCH(C38,Leikmannaskrá!$A$2:$A$1171,0),2)</f>
        <v>020498-2269</v>
      </c>
      <c r="E38" s="49" t="str">
        <f>INDEX(Leikmannaskrá!$A$2:$D$1171,MATCH(C38,Leikmannaskrá!$A$2:$A$1171,0),3)</f>
        <v>TBR</v>
      </c>
      <c r="F38" s="47">
        <f>SUM(LARGE(H38:O38,{1;2;3;4;5}))</f>
        <v>750</v>
      </c>
      <c r="G38" s="47">
        <f t="shared" si="0"/>
        <v>750</v>
      </c>
      <c r="H38" s="60">
        <v>0</v>
      </c>
      <c r="I38" s="60">
        <v>0</v>
      </c>
      <c r="J38" s="60">
        <v>0</v>
      </c>
      <c r="K38" s="60">
        <v>0</v>
      </c>
      <c r="L38" s="60">
        <v>0</v>
      </c>
      <c r="M38" s="60">
        <v>0</v>
      </c>
      <c r="N38" s="60">
        <v>250</v>
      </c>
      <c r="O38" s="60">
        <v>500</v>
      </c>
    </row>
    <row r="39" spans="1:17" ht="21" x14ac:dyDescent="0.5">
      <c r="A39" s="44">
        <v>37</v>
      </c>
      <c r="B39" s="44" t="s">
        <v>586</v>
      </c>
      <c r="C39" s="48" t="s">
        <v>461</v>
      </c>
      <c r="D39" s="49" t="str">
        <f>INDEX(Leikmannaskrá!$A$2:$D$1171,MATCH(C39,Leikmannaskrá!$A$2:$A$1171,0),2)</f>
        <v>130596-2829</v>
      </c>
      <c r="E39" s="49" t="str">
        <f>INDEX(Leikmannaskrá!$A$2:$D$1171,MATCH(C39,Leikmannaskrá!$A$2:$A$1171,0),3)</f>
        <v>TBR</v>
      </c>
      <c r="F39" s="47">
        <f>SUM(LARGE(H39:O39,{1;2;3;4;5}))</f>
        <v>500</v>
      </c>
      <c r="G39" s="47">
        <f t="shared" si="0"/>
        <v>500</v>
      </c>
      <c r="H39" s="60">
        <v>0</v>
      </c>
      <c r="I39" s="60">
        <v>0</v>
      </c>
      <c r="J39" s="60">
        <v>0</v>
      </c>
      <c r="K39" s="60">
        <v>0</v>
      </c>
      <c r="L39" s="60">
        <v>0</v>
      </c>
      <c r="M39" s="60">
        <v>0</v>
      </c>
      <c r="N39" s="60">
        <v>0</v>
      </c>
      <c r="O39" s="60">
        <v>500</v>
      </c>
    </row>
    <row r="40" spans="1:17" ht="21" x14ac:dyDescent="0.5">
      <c r="A40" s="44">
        <v>38</v>
      </c>
      <c r="B40" s="44" t="s">
        <v>586</v>
      </c>
      <c r="C40" s="55" t="s">
        <v>794</v>
      </c>
      <c r="D40" s="49" t="str">
        <f>INDEX(Leikmannaskrá!$A$2:$D$1171,MATCH(C40,Leikmannaskrá!$A$2:$A$1171,0),2)</f>
        <v>281008-2270</v>
      </c>
      <c r="E40" s="49" t="str">
        <f>INDEX(Leikmannaskrá!$A$2:$D$1171,MATCH(C40,Leikmannaskrá!$A$2:$A$1171,0),3)</f>
        <v>Hamar</v>
      </c>
      <c r="F40" s="47">
        <f>SUM(LARGE(H40:O40,{1;2;3;4;5}))</f>
        <v>250</v>
      </c>
      <c r="G40" s="47">
        <f t="shared" si="0"/>
        <v>250</v>
      </c>
      <c r="H40" s="60">
        <v>0</v>
      </c>
      <c r="I40" s="60">
        <v>0</v>
      </c>
      <c r="J40" s="60">
        <v>0</v>
      </c>
      <c r="K40" s="60">
        <v>0</v>
      </c>
      <c r="L40" s="60">
        <v>125</v>
      </c>
      <c r="M40" s="60">
        <v>125</v>
      </c>
      <c r="N40" s="60">
        <v>0</v>
      </c>
      <c r="O40" s="60">
        <v>0</v>
      </c>
    </row>
    <row r="41" spans="1:17" ht="21" x14ac:dyDescent="0.5">
      <c r="A41" s="44">
        <v>39</v>
      </c>
      <c r="B41" s="44" t="s">
        <v>586</v>
      </c>
      <c r="C41" s="55" t="s">
        <v>796</v>
      </c>
      <c r="D41" s="49" t="str">
        <f>INDEX(Leikmannaskrá!$A$2:$D$1171,MATCH(C41,Leikmannaskrá!$A$2:$A$1171,0),2)</f>
        <v>061010-3430</v>
      </c>
      <c r="E41" s="49" t="str">
        <f>INDEX(Leikmannaskrá!$A$2:$D$1171,MATCH(C41,Leikmannaskrá!$A$2:$A$1171,0),3)</f>
        <v>Hamar</v>
      </c>
      <c r="F41" s="47">
        <f>SUM(LARGE(H41:O41,{1;2;3;4;5}))</f>
        <v>250</v>
      </c>
      <c r="G41" s="47">
        <f t="shared" si="0"/>
        <v>250</v>
      </c>
      <c r="H41" s="60">
        <v>0</v>
      </c>
      <c r="I41" s="60">
        <v>0</v>
      </c>
      <c r="J41" s="60">
        <v>0</v>
      </c>
      <c r="K41" s="60">
        <v>0</v>
      </c>
      <c r="L41" s="60">
        <v>125</v>
      </c>
      <c r="M41" s="60">
        <v>125</v>
      </c>
      <c r="N41" s="60">
        <v>0</v>
      </c>
      <c r="O41" s="60">
        <v>0</v>
      </c>
    </row>
    <row r="42" spans="1:17" ht="21" x14ac:dyDescent="0.5">
      <c r="A42" s="44">
        <v>40</v>
      </c>
      <c r="B42" s="44" t="s">
        <v>586</v>
      </c>
      <c r="C42" s="55" t="s">
        <v>198</v>
      </c>
      <c r="D42" s="49" t="str">
        <f>INDEX(Leikmannaskrá!$A$2:$D$1171,MATCH(C42,Leikmannaskrá!$A$2:$A$1171,0),2)</f>
        <v>020997-2069</v>
      </c>
      <c r="E42" s="49" t="str">
        <f>INDEX(Leikmannaskrá!$A$2:$D$1171,MATCH(C42,Leikmannaskrá!$A$2:$A$1171,0),3)</f>
        <v>BH</v>
      </c>
      <c r="F42" s="47">
        <f>SUM(LARGE(H42:O42,{1;2;3;4;5}))</f>
        <v>125</v>
      </c>
      <c r="G42" s="47">
        <f t="shared" si="0"/>
        <v>125</v>
      </c>
      <c r="H42" s="60">
        <v>0</v>
      </c>
      <c r="I42" s="60">
        <v>0</v>
      </c>
      <c r="J42" s="60">
        <v>0</v>
      </c>
      <c r="K42" s="60">
        <v>0</v>
      </c>
      <c r="L42" s="60">
        <v>0</v>
      </c>
      <c r="M42" s="60">
        <v>0</v>
      </c>
      <c r="N42" s="60">
        <v>0</v>
      </c>
      <c r="O42" s="60">
        <v>125</v>
      </c>
    </row>
    <row r="43" spans="1:17" ht="21" x14ac:dyDescent="0.5">
      <c r="A43" s="44">
        <v>41</v>
      </c>
      <c r="B43" s="44" t="s">
        <v>586</v>
      </c>
      <c r="C43" s="55" t="s">
        <v>463</v>
      </c>
      <c r="D43" s="49" t="str">
        <f>INDEX(Leikmannaskrá!$A$2:$D$1171,MATCH(C43,Leikmannaskrá!$A$2:$A$1171,0),2)</f>
        <v>240674-3789</v>
      </c>
      <c r="E43" s="49" t="str">
        <f>INDEX(Leikmannaskrá!$A$2:$D$1171,MATCH(C43,Leikmannaskrá!$A$2:$A$1171,0),3)</f>
        <v>BH</v>
      </c>
      <c r="F43" s="47">
        <f>SUM(LARGE(H43:O43,{1;2;3;4;5}))</f>
        <v>125</v>
      </c>
      <c r="G43" s="47">
        <f t="shared" si="0"/>
        <v>125</v>
      </c>
      <c r="H43" s="60">
        <v>0</v>
      </c>
      <c r="I43" s="60">
        <v>0</v>
      </c>
      <c r="J43" s="60">
        <v>0</v>
      </c>
      <c r="K43" s="60">
        <v>0</v>
      </c>
      <c r="L43" s="60">
        <v>0</v>
      </c>
      <c r="M43" s="60">
        <v>0</v>
      </c>
      <c r="N43" s="60">
        <v>0</v>
      </c>
      <c r="O43" s="60">
        <v>125</v>
      </c>
    </row>
    <row r="44" spans="1:17" ht="21" x14ac:dyDescent="0.5">
      <c r="A44" s="44">
        <v>42</v>
      </c>
      <c r="B44" s="44" t="s">
        <v>586</v>
      </c>
      <c r="C44" s="48" t="s">
        <v>491</v>
      </c>
      <c r="D44" s="49" t="str">
        <f>INDEX(Leikmannaskrá!$A$2:$D$1171,MATCH(C44,Leikmannaskrá!$A$2:$A$1171,0),2)</f>
        <v>111299-2429</v>
      </c>
      <c r="E44" s="49" t="str">
        <f>INDEX(Leikmannaskrá!$A$2:$D$1171,MATCH(C44,Leikmannaskrá!$A$2:$A$1171,0),3)</f>
        <v>BH</v>
      </c>
      <c r="F44" s="47">
        <f>SUM(LARGE(H44:O44,{1;2;3;4;5}))</f>
        <v>0</v>
      </c>
      <c r="G44" s="47">
        <f t="shared" si="0"/>
        <v>0</v>
      </c>
      <c r="H44" s="60">
        <v>0</v>
      </c>
      <c r="I44" s="60">
        <v>0</v>
      </c>
      <c r="J44" s="60">
        <v>0</v>
      </c>
      <c r="K44" s="60">
        <v>0</v>
      </c>
      <c r="L44" s="60">
        <v>0</v>
      </c>
      <c r="M44" s="60">
        <v>0</v>
      </c>
      <c r="N44" s="60">
        <v>0</v>
      </c>
      <c r="O44" s="60">
        <v>0</v>
      </c>
    </row>
    <row r="45" spans="1:17" ht="21" x14ac:dyDescent="0.5">
      <c r="A45" s="44">
        <v>43</v>
      </c>
      <c r="B45" s="44" t="s">
        <v>586</v>
      </c>
      <c r="C45" s="55" t="s">
        <v>310</v>
      </c>
      <c r="D45" s="49" t="str">
        <f>INDEX(Leikmannaskrá!$A$2:$D$1171,MATCH(C45,Leikmannaskrá!$A$2:$A$1171,0),2)</f>
        <v>160474-3359</v>
      </c>
      <c r="E45" s="49" t="str">
        <f>INDEX(Leikmannaskrá!$A$2:$D$1171,MATCH(C45,Leikmannaskrá!$A$2:$A$1171,0),3)</f>
        <v>Hamar</v>
      </c>
      <c r="F45" s="47">
        <f>SUM(LARGE(H45:O45,{1;2;3;4;5}))</f>
        <v>0</v>
      </c>
      <c r="G45" s="47">
        <f t="shared" si="0"/>
        <v>0</v>
      </c>
      <c r="H45" s="60">
        <v>0</v>
      </c>
      <c r="I45" s="60">
        <v>0</v>
      </c>
      <c r="J45" s="60">
        <v>0</v>
      </c>
      <c r="K45" s="60">
        <v>0</v>
      </c>
      <c r="L45" s="60">
        <v>0</v>
      </c>
      <c r="M45" s="60">
        <v>0</v>
      </c>
      <c r="N45" s="60">
        <v>0</v>
      </c>
      <c r="O45" s="60">
        <v>0</v>
      </c>
    </row>
    <row r="46" spans="1:17" ht="21" x14ac:dyDescent="0.5">
      <c r="A46" s="44">
        <v>44</v>
      </c>
      <c r="B46" s="44" t="s">
        <v>586</v>
      </c>
      <c r="C46" s="55" t="s">
        <v>481</v>
      </c>
      <c r="D46" s="49" t="str">
        <f>INDEX(Leikmannaskrá!$A$2:$D$1171,MATCH(C46,Leikmannaskrá!$A$2:$A$1171,0),2)</f>
        <v>260108-2710</v>
      </c>
      <c r="E46" s="49" t="str">
        <f>INDEX(Leikmannaskrá!$A$2:$D$1171,MATCH(C46,Leikmannaskrá!$A$2:$A$1171,0),3)</f>
        <v>TBS</v>
      </c>
      <c r="F46" s="47">
        <f>SUM(LARGE(H46:O46,{1;2;3;4;5}))</f>
        <v>0</v>
      </c>
      <c r="G46" s="47">
        <f t="shared" si="0"/>
        <v>0</v>
      </c>
      <c r="H46" s="60">
        <v>0</v>
      </c>
      <c r="I46" s="60">
        <v>0</v>
      </c>
      <c r="J46" s="60">
        <v>0</v>
      </c>
      <c r="K46" s="60">
        <v>0</v>
      </c>
      <c r="L46" s="60">
        <v>0</v>
      </c>
      <c r="M46" s="60">
        <v>0</v>
      </c>
      <c r="N46" s="60">
        <v>0</v>
      </c>
      <c r="O46" s="60">
        <v>0</v>
      </c>
    </row>
    <row r="47" spans="1:17" ht="21" x14ac:dyDescent="0.5">
      <c r="A47" s="44">
        <v>45</v>
      </c>
      <c r="B47" s="44" t="s">
        <v>586</v>
      </c>
      <c r="C47" s="55" t="s">
        <v>691</v>
      </c>
      <c r="D47" s="49" t="str">
        <f>INDEX(Leikmannaskrá!$A$2:$D$1171,MATCH(C47,Leikmannaskrá!$A$2:$A$1171,0),2)</f>
        <v>201280-3979</v>
      </c>
      <c r="E47" s="49" t="str">
        <f>INDEX(Leikmannaskrá!$A$2:$D$1171,MATCH(C47,Leikmannaskrá!$A$2:$A$1171,0),3)</f>
        <v>TBR</v>
      </c>
      <c r="F47" s="47">
        <f>SUM(LARGE(H47:O47,{1;2;3;4;5}))</f>
        <v>0</v>
      </c>
      <c r="G47" s="47">
        <f t="shared" si="0"/>
        <v>0</v>
      </c>
      <c r="H47" s="60">
        <v>0</v>
      </c>
      <c r="I47" s="60">
        <v>0</v>
      </c>
      <c r="J47" s="60">
        <v>0</v>
      </c>
      <c r="K47" s="60">
        <v>0</v>
      </c>
      <c r="L47" s="60">
        <v>0</v>
      </c>
      <c r="M47" s="60">
        <v>0</v>
      </c>
      <c r="N47" s="60">
        <v>0</v>
      </c>
      <c r="O47" s="60">
        <v>0</v>
      </c>
    </row>
    <row r="48" spans="1:17" ht="21" x14ac:dyDescent="0.5">
      <c r="A48" s="44">
        <v>46</v>
      </c>
      <c r="B48" s="44" t="s">
        <v>586</v>
      </c>
      <c r="C48" s="55" t="s">
        <v>489</v>
      </c>
      <c r="D48" s="49" t="str">
        <f>INDEX(Leikmannaskrá!$A$2:$D$1171,MATCH(C48,Leikmannaskrá!$A$2:$A$1171,0),2)</f>
        <v>230407-3980</v>
      </c>
      <c r="E48" s="49" t="str">
        <f>INDEX(Leikmannaskrá!$A$2:$D$1171,MATCH(C48,Leikmannaskrá!$A$2:$A$1171,0),3)</f>
        <v>ÍA</v>
      </c>
      <c r="F48" s="47">
        <f>SUM(LARGE(H48:O48,{1;2;3;4;5}))</f>
        <v>0</v>
      </c>
      <c r="G48" s="47">
        <f t="shared" si="0"/>
        <v>0</v>
      </c>
      <c r="H48" s="60">
        <v>0</v>
      </c>
      <c r="I48" s="60">
        <v>0</v>
      </c>
      <c r="J48" s="60">
        <v>0</v>
      </c>
      <c r="K48" s="60">
        <v>0</v>
      </c>
      <c r="L48" s="60">
        <v>0</v>
      </c>
      <c r="M48" s="60">
        <v>0</v>
      </c>
      <c r="N48" s="60">
        <v>0</v>
      </c>
      <c r="O48" s="60">
        <v>0</v>
      </c>
    </row>
    <row r="49" spans="1:15" ht="21" x14ac:dyDescent="0.5">
      <c r="A49" s="44">
        <v>47</v>
      </c>
      <c r="B49" s="44" t="s">
        <v>586</v>
      </c>
      <c r="C49" s="55" t="s">
        <v>666</v>
      </c>
      <c r="D49" s="49" t="str">
        <f>INDEX(Leikmannaskrá!$A$2:$D$1171,MATCH(C49,Leikmannaskrá!$A$2:$A$1171,0),2)</f>
        <v>010510-3680</v>
      </c>
      <c r="E49" s="49" t="str">
        <f>INDEX(Leikmannaskrá!$A$2:$D$1171,MATCH(C49,Leikmannaskrá!$A$2:$A$1171,0),3)</f>
        <v>TBR</v>
      </c>
      <c r="F49" s="47">
        <f>SUM(LARGE(H49:O49,{1;2;3;4;5}))</f>
        <v>0</v>
      </c>
      <c r="G49" s="47">
        <f t="shared" si="0"/>
        <v>0</v>
      </c>
      <c r="H49" s="60">
        <v>0</v>
      </c>
      <c r="I49" s="60">
        <v>0</v>
      </c>
      <c r="J49" s="60">
        <v>0</v>
      </c>
      <c r="K49" s="60">
        <v>0</v>
      </c>
      <c r="L49" s="60">
        <v>0</v>
      </c>
      <c r="M49" s="60">
        <v>0</v>
      </c>
      <c r="N49" s="60">
        <v>0</v>
      </c>
      <c r="O49" s="60">
        <v>0</v>
      </c>
    </row>
    <row r="50" spans="1:15" x14ac:dyDescent="0.35">
      <c r="L50" s="34"/>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571</v>
      </c>
      <c r="B1" s="32" t="s">
        <v>572</v>
      </c>
      <c r="C1" s="32" t="s">
        <v>573</v>
      </c>
      <c r="D1" s="32" t="s">
        <v>574</v>
      </c>
      <c r="E1" s="32" t="s">
        <v>575</v>
      </c>
      <c r="F1" s="32" t="s">
        <v>569</v>
      </c>
      <c r="G1" s="33" t="s">
        <v>565</v>
      </c>
      <c r="H1" s="33" t="s">
        <v>576</v>
      </c>
      <c r="I1" s="32" t="s">
        <v>569</v>
      </c>
      <c r="J1" s="32" t="s">
        <v>577</v>
      </c>
      <c r="K1" s="32" t="s">
        <v>578</v>
      </c>
    </row>
    <row r="2" spans="1:11" x14ac:dyDescent="0.35">
      <c r="A2" s="13" t="str">
        <f>IFERROR(INDEX(Leikmannaskrá!$A$2:$D$1171,MATCH(Skráningarblað!A29,Leikmannaskrá!$A$2:$A$1175,0),1),"")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IFERROR(INDEX(Leikmannaskrá!$A$2:$D$1171,MATCH(Skráningarblað!A38,Leikmannaskrá!$A$2:$A$1175,0),1),"")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IFERROR(INDEX(Leikmannaskrá!$A$2:$D$1171,MATCH(Skráningarblað!A39,Leikmannaskrá!$A$2:$A$1175,0),1),"")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IFERROR(INDEX(Leikmannaskrá!$A$2:$D$1171,MATCH(Skráningarblað!A181,Leikmannaskrá!$A$2:$A$1175,0),1),"")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IFERROR(INDEX(Leikmannaskrá!$A$2:$D$1171,MATCH(Skráningarblað!A37,Leikmannaskrá!$A$2:$A$1175,0),1),"")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IFERROR(INDEX(Leikmannaskrá!$A$2:$D$1171,MATCH(Skráningarblað!A93,Leikmannaskrá!$A$2:$A$1175,0),1),"")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IFERROR(INDEX(Leikmannaskrá!$A$2:$D$1171,MATCH(Skráningarblað!A204,Leikmannaskrá!$A$2:$A$1175,0),1),"")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IFERROR(INDEX(Leikmannaskrá!$A$2:$D$1171,MATCH(Skráningarblað!A107,Leikmannaskrá!$A$2:$A$1175,0),1),"")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IFERROR(INDEX(Leikmannaskrá!$A$2:$D$1171,MATCH(Skráningarblað!A108,Leikmannaskrá!$A$2:$A$1175,0),1),"")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IFERROR(INDEX(Leikmannaskrá!$A$2:$D$1171,MATCH(Skráningarblað!A203,Leikmannaskrá!$A$2:$A$1175,0),1),"")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IFERROR(INDEX(Leikmannaskrá!$A$2:$D$1171,MATCH(Skráningarblað!A109,Leikmannaskrá!$A$2:$A$1175,0),1),"")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IFERROR(INDEX(Leikmannaskrá!$A$2:$D$1171,MATCH(Skráningarblað!A205,Leikmannaskrá!$A$2:$A$1175,0),1),"")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IFERROR(INDEX(Leikmannaskrá!$A$2:$D$1171,MATCH(Skráningarblað!A209,Leikmannaskrá!$A$2:$A$1175,0),1),"")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IFERROR(INDEX(Leikmannaskrá!$A$2:$D$1171,MATCH(Skráningarblað!A110,Leikmannaskrá!$A$2:$A$1175,0),1),"")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IFERROR(INDEX(Leikmannaskrá!$A$2:$D$1171,MATCH(Skráningarblað!A91,Leikmannaskrá!$A$2:$A$1175,0),1),"")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IFERROR(INDEX(Leikmannaskrá!$A$2:$D$1171,MATCH(Skráningarblað!A64,Leikmannaskrá!$A$2:$A$1175,0),1),"")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IFERROR(INDEX(Leikmannaskrá!$A$2:$D$1171,MATCH(Skráningarblað!A194,Leikmannaskrá!$A$2:$A$1175,0),1),"")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IFERROR(INDEX(Leikmannaskrá!$A$2:$D$1171,MATCH(Skráningarblað!A207,Leikmannaskrá!$A$2:$A$1175,0),1),"")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IFERROR(INDEX(Leikmannaskrá!$A$2:$D$1171,MATCH(Skráningarblað!A98,Leikmannaskrá!$A$2:$A$1175,0),1),"")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IFERROR(INDEX(Leikmannaskrá!$A$2:$D$1171,MATCH(Skráningarblað!A48,Leikmannaskrá!$A$2:$A$1175,0),1),"")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IFERROR(INDEX(Leikmannaskrá!$A$2:$D$1171,MATCH(Skráningarblað!A111,Leikmannaskrá!$A$2:$A$1175,0),1),"")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IFERROR(INDEX(Leikmannaskrá!$A$2:$D$1171,MATCH(Skráningarblað!A66,Leikmannaskrá!$A$2:$A$1175,0),1),"")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IFERROR(INDEX(Leikmannaskrá!$A$2:$D$1171,MATCH(Skráningarblað!A214,Leikmannaskrá!$A$2:$A$1175,0),1),"")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IFERROR(INDEX(Leikmannaskrá!$A$2:$D$1171,MATCH(Skráningarblað!A100,Leikmannaskrá!$A$2:$A$1175,0),1),"")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IFERROR(INDEX(Leikmannaskrá!$A$2:$D$1171,MATCH(Skráningarblað!A12,Leikmannaskrá!$A$2:$A$1175,0),1),"")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IFERROR(INDEX(Leikmannaskrá!$A$2:$D$1171,MATCH(Skráningarblað!A20,Leikmannaskrá!$A$2:$A$1175,0),1),"")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IFERROR(INDEX(Leikmannaskrá!$A$2:$D$1171,MATCH(Skráningarblað!A17,Leikmannaskrá!$A$2:$A$1175,0),1),"")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IFERROR(INDEX(Leikmannaskrá!$A$2:$D$1171,MATCH(Skráningarblað!A18,Leikmannaskrá!$A$2:$A$1175,0),1),"")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IFERROR(INDEX(Leikmannaskrá!$A$2:$D$1171,MATCH(Skráningarblað!A206,Leikmannaskrá!$A$2:$A$1175,0),1),"")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IFERROR(INDEX(Leikmannaskrá!$A$2:$D$1171,MATCH(Skráningarblað!A208,Leikmannaskrá!$A$2:$A$1175,0),1),"")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IFERROR(INDEX(Leikmannaskrá!$A$2:$D$1171,MATCH(Skráningarblað!A21,Leikmannaskrá!$A$2:$A$1175,0),1),"")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IFERROR(INDEX(Leikmannaskrá!$A$2:$D$1171,MATCH(Skráningarblað!A96,Leikmannaskrá!$A$2:$A$1175,0),1),"")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IFERROR(INDEX(Leikmannaskrá!$A$2:$D$1171,MATCH(Skráningarblað!A22,Leikmannaskrá!$A$2:$A$1175,0),1),"")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IFERROR(INDEX(Leikmannaskrá!$A$2:$D$1171,MATCH(Skráningarblað!A83,Leikmannaskrá!$A$2:$A$1175,0),1),"")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IFERROR(INDEX(Leikmannaskrá!$A$2:$D$1171,MATCH(Skráningarblað!A212,Leikmannaskrá!$A$2:$A$1175,0),1),"")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IFERROR(INDEX(Leikmannaskrá!$A$2:$D$1171,MATCH(Skráningarblað!A213,Leikmannaskrá!$A$2:$A$1175,0),1),"")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IFERROR(INDEX(Leikmannaskrá!$A$2:$D$1171,MATCH(Skráningarblað!A49,Leikmannaskrá!$A$2:$A$1175,0),1),"")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IFERROR(INDEX(Leikmannaskrá!$A$2:$D$1171,MATCH(Skráningarblað!A193,Leikmannaskrá!$A$2:$A$1175,0),1),"")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IFERROR(INDEX(Leikmannaskrá!$A$2:$D$1171,MATCH(Skráningarblað!A200,Leikmannaskrá!$A$2:$A$1175,0),1),"")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IFERROR(INDEX(Leikmannaskrá!$A$2:$D$1171,MATCH(Skráningarblað!A188,Leikmannaskrá!$A$2:$A$1175,0),1),"")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IFERROR(INDEX(Leikmannaskrá!$A$2:$D$1171,MATCH(Skráningarblað!A191,Leikmannaskrá!$A$2:$A$1175,0),1),"")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IFERROR(INDEX(Leikmannaskrá!$A$2:$D$1171,MATCH(Skráningarblað!A219,Leikmannaskrá!$A$2:$A$1175,0),1),"")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IFERROR(INDEX(Leikmannaskrá!$A$2:$D$1171,MATCH(Skráningarblað!A190,Leikmannaskrá!$A$2:$A$1175,0),1),"")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IFERROR(INDEX(Leikmannaskrá!$A$2:$D$1171,MATCH(Skráningarblað!A217,Leikmannaskrá!$A$2:$A$1175,0),1),"")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IFERROR(INDEX(Leikmannaskrá!$A$2:$D$1171,MATCH(Skráningarblað!A92,Leikmannaskrá!$A$2:$A$1175,0),1),"")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IFERROR(INDEX(Leikmannaskrá!$A$2:$D$1171,MATCH(Skráningarblað!A13,Leikmannaskrá!$A$2:$A$1175,0),1),"")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IFERROR(INDEX(Leikmannaskrá!$A$2:$D$1171,MATCH(Skráningarblað!A30,Leikmannaskrá!$A$2:$A$1175,0),1),"")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IFERROR(INDEX(Leikmannaskrá!$A$2:$D$1171,MATCH(Skráningarblað!A184,Leikmannaskrá!$A$2:$A$1175,0),1),"")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IFERROR(INDEX(Leikmannaskrá!$A$2:$D$1171,MATCH(Skráningarblað!A210,Leikmannaskrá!$A$2:$A$1175,0),1),"")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IFERROR(INDEX(Leikmannaskrá!$A$2:$D$1171,MATCH(Skráningarblað!A211,Leikmannaskrá!$A$2:$A$1175,0),1),"")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IFERROR(INDEX(Leikmannaskrá!$A$2:$D$1171,MATCH(Skráningarblað!A215,Leikmannaskrá!$A$2:$A$1175,0),1),"")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IFERROR(INDEX(Leikmannaskrá!$A$2:$D$1171,MATCH(Skráningarblað!A218,Leikmannaskrá!$A$2:$A$1175,0),1),"")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IFERROR(INDEX(Leikmannaskrá!$A$2:$D$1171,MATCH(Skráningarblað!A58,Leikmannaskrá!$A$2:$A$1175,0),1),"")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IFERROR(INDEX(Leikmannaskrá!$A$2:$D$1171,MATCH(Skráningarblað!A87,Leikmannaskrá!$A$2:$A$1175,0),1),"")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IFERROR(INDEX(Leikmannaskrá!$A$2:$D$1171,MATCH(Skráningarblað!A216,Leikmannaskrá!$A$2:$A$1175,0),1),"")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IFERROR(INDEX(Leikmannaskrá!$A$2:$D$1171,MATCH(Skráningarblað!A11,Leikmannaskrá!$A$2:$A$1175,0),1),"")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IFERROR(INDEX(Leikmannaskrá!$A$2:$D$1171,MATCH(Skráningarblað!A6,Leikmannaskrá!$A$2:$A$1175,0),1),"")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IFERROR(INDEX(Leikmannaskrá!$A$2:$D$1171,MATCH(Skráningarblað!A189,Leikmannaskrá!$A$2:$A$1175,0),1),"")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IFERROR(INDEX(Leikmannaskrá!$A$2:$D$1171,MATCH(Skráningarblað!A187,Leikmannaskrá!$A$2:$A$1175,0),1),"")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IFERROR(INDEX(Leikmannaskrá!$A$2:$D$1171,MATCH(Skráningarblað!A23,Leikmannaskrá!$A$2:$A$1175,0),1),"")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IFERROR(INDEX(Leikmannaskrá!$A$2:$D$1171,MATCH(Skráningarblað!A16,Leikmannaskrá!$A$2:$A$1175,0),1),"")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IFERROR(INDEX(Leikmannaskrá!$A$2:$D$1171,MATCH(Skráningarblað!A65,Leikmannaskrá!$A$2:$A$1175,0),1),"")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IFERROR(INDEX(Leikmannaskrá!$A$2:$D$1171,MATCH(Skráningarblað!A67,Leikmannaskrá!$A$2:$A$1175,0),1),"")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IFERROR(INDEX(Leikmannaskrá!$A$2:$D$1171,MATCH(Skráningarblað!A97,Leikmannaskrá!$A$2:$A$1175,0),1),"")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IFERROR(INDEX(Leikmannaskrá!$A$2:$D$1171,MATCH(Skráningarblað!A36,Leikmannaskrá!$A$2:$A$1175,0),1),"")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IFERROR(INDEX(Leikmannaskrá!$A$2:$D$1171,MATCH(Skráningarblað!A199,Leikmannaskrá!$A$2:$A$1175,0),1),"")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IFERROR(INDEX(Leikmannaskrá!$A$2:$D$1171,MATCH(Skráningarblað!A196,Leikmannaskrá!$A$2:$A$1175,0),1),"")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IFERROR(INDEX(Leikmannaskrá!$A$2:$D$1171,MATCH(Skráningarblað!A84,Leikmannaskrá!$A$2:$A$1175,0),1),"")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IFERROR(INDEX(Leikmannaskrá!$A$2:$D$1171,MATCH(Skráningarblað!A198,Leikmannaskrá!$A$2:$A$1175,0),1),"")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IFERROR(INDEX(Leikmannaskrá!$A$2:$D$1171,MATCH(Skráningarblað!A88,Leikmannaskrá!$A$2:$A$1175,0),1),"")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IFERROR(INDEX(Leikmannaskrá!$A$2:$D$1171,MATCH(Skráningarblað!A186,Leikmannaskrá!$A$2:$A$1175,0),1),"")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IFERROR(INDEX(Leikmannaskrá!$A$2:$D$1171,MATCH(Skráningarblað!A14,Leikmannaskrá!$A$2:$A$1175,0),1),"")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IFERROR(INDEX(Leikmannaskrá!$A$2:$D$1171,MATCH(Skráningarblað!A197,Leikmannaskrá!$A$2:$A$1175,0),1),"")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IFERROR(INDEX(Leikmannaskrá!$A$2:$D$1171,MATCH(Skráningarblað!A175,Leikmannaskrá!$A$2:$A$1175,0),1),"")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IFERROR(INDEX(Leikmannaskrá!$A$2:$D$1171,MATCH(Skráningarblað!A182,Leikmannaskrá!$A$2:$A$1175,0),1),"")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IFERROR(INDEX(Leikmannaskrá!$A$2:$D$1171,MATCH(Skráningarblað!A201,Leikmannaskrá!$A$2:$A$1175,0),1),"")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IFERROR(INDEX(Leikmannaskrá!$A$2:$D$1171,MATCH(Skráningarblað!A59,Leikmannaskrá!$A$2:$A$1175,0),1),"")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IFERROR(INDEX(Leikmannaskrá!$A$2:$D$1171,MATCH(Skráningarblað!A50,Leikmannaskrá!$A$2:$A$1175,0),1),"")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IFERROR(INDEX(Leikmannaskrá!$A$2:$D$1171,MATCH(Skráningarblað!A90,Leikmannaskrá!$A$2:$A$1175,0),1),"")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IFERROR(INDEX(Leikmannaskrá!$A$2:$D$1171,MATCH(Skráningarblað!A177,Leikmannaskrá!$A$2:$A$1175,0),1),"")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IFERROR(INDEX(Leikmannaskrá!$A$2:$D$1171,MATCH(Skráningarblað!A72,Leikmannaskrá!$A$2:$A$1175,0),1),"")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IFERROR(INDEX(Leikmannaskrá!$A$2:$D$1171,MATCH(Skráningarblað!A185,Leikmannaskrá!$A$2:$A$1175,0),1),"")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IFERROR(INDEX(Leikmannaskrá!$A$2:$D$1171,MATCH(Skráningarblað!A202,Leikmannaskrá!$A$2:$A$1175,0),1),"")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IFERROR(INDEX(Leikmannaskrá!$A$2:$D$1171,MATCH(Skráningarblað!A81,Leikmannaskrá!$A$2:$A$1175,0),1),"")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IFERROR(INDEX(Leikmannaskrá!$A$2:$D$1171,MATCH(Skráningarblað!A99,Leikmannaskrá!$A$2:$A$1175,0),1),"")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IFERROR(INDEX(Leikmannaskrá!$A$2:$D$1171,MATCH(Skráningarblað!A183,Leikmannaskrá!$A$2:$A$1175,0),1),"")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IFERROR(INDEX(Leikmannaskrá!$A$2:$D$1171,MATCH(Skráningarblað!A180,Leikmannaskrá!$A$2:$A$1175,0),1),"")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IFERROR(INDEX(Leikmannaskrá!$A$2:$D$1171,MATCH(Skráningarblað!A118,Leikmannaskrá!$A$2:$A$1175,0),1),"")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IFERROR(INDEX(Leikmannaskrá!$A$2:$D$1171,MATCH(Skráningarblað!A55,Leikmannaskrá!$A$2:$A$1175,0),1),"")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IFERROR(INDEX(Leikmannaskrá!$A$2:$D$1171,MATCH(Skráningarblað!A195,Leikmannaskrá!$A$2:$A$1175,0),1),"")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IFERROR(INDEX(Leikmannaskrá!$A$2:$D$1171,MATCH(Skráningarblað!A192,Leikmannaskrá!$A$2:$A$1175,0),1),"")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IFERROR(INDEX(Leikmannaskrá!$A$2:$D$1171,MATCH(Skráningarblað!A89,Leikmannaskrá!$A$2:$A$1175,0),1),"")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IFERROR(INDEX(Leikmannaskrá!$A$2:$D$1171,MATCH(Skráningarblað!A5,Leikmannaskrá!$A$2:$A$1175,0),1),"")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IFERROR(INDEX(Leikmannaskrá!$A$2:$D$1171,MATCH(Skráningarblað!A82,Leikmannaskrá!$A$2:$A$1175,0),1),"")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IFERROR(INDEX(Leikmannaskrá!$A$2:$D$1171,MATCH(Skráningarblað!A57,Leikmannaskrá!$A$2:$A$1175,0),1),"")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IFERROR(INDEX(Leikmannaskrá!$A$2:$D$1171,MATCH(Skráningarblað!A178,Leikmannaskrá!$A$2:$A$1175,0),1),"")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IFERROR(INDEX(Leikmannaskrá!$A$2:$D$1171,MATCH(Skráningarblað!A52,Leikmannaskrá!$A$2:$A$1175,0),1),"")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IFERROR(INDEX(Leikmannaskrá!$A$2:$D$1171,MATCH(Skráningarblað!A35,Leikmannaskrá!$A$2:$A$1175,0),1),"")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IFERROR(INDEX(Leikmannaskrá!$A$2:$D$1171,MATCH(Skráningarblað!A179,Leikmannaskrá!$A$2:$A$1175,0),1),"")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IFERROR(INDEX(Leikmannaskrá!$A$2:$D$1171,MATCH(Skráningarblað!A51,Leikmannaskrá!$A$2:$A$1175,0),1),"")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IFERROR(INDEX(Leikmannaskrá!$A$2:$D$1171,MATCH(Skráningarblað!A73,Leikmannaskrá!$A$2:$A$1175,0),1),"")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IFERROR(INDEX(Leikmannaskrá!$A$2:$D$1171,MATCH(Skráningarblað!A56,Leikmannaskrá!$A$2:$A$1175,0),1),"")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IFERROR(INDEX(Leikmannaskrá!$A$2:$D$1171,MATCH(Skráningarblað!A74,Leikmannaskrá!$A$2:$A$1175,0),1),"")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IFERROR(INDEX(Leikmannaskrá!$A$2:$D$1171,MATCH(Skráningarblað!A4,Leikmannaskrá!$A$2:$A$1175,0),1),"")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IFERROR(INDEX(Leikmannaskrá!$A$2:$D$1171,MATCH(Skráningarblað!A174,Leikmannaskrá!$A$2:$A$1175,0),1),"")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IFERROR(INDEX(Leikmannaskrá!$A$2:$D$1171,MATCH(Skráningarblað!A7,Leikmannaskrá!$A$2:$A$1175,0),1),"")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IFERROR(INDEX(Leikmannaskrá!$A$2:$D$1171,MATCH(Skráningarblað!A116,Leikmannaskrá!$A$2:$A$1175,0),1),"")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IFERROR(INDEX(Leikmannaskrá!$A$2:$D$1171,MATCH(Skráningarblað!A132,Leikmannaskrá!$A$2:$A$1175,0),1),"")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IFERROR(INDEX(Leikmannaskrá!$A$2:$D$1171,MATCH(Skráningarblað!A176,Leikmannaskrá!$A$2:$A$1175,0),1),"")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IFERROR(INDEX(Leikmannaskrá!$A$2:$D$1171,MATCH(Skráningarblað!A8,Leikmannaskrá!$A$2:$A$1175,0),1),"")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IFERROR(INDEX(Leikmannaskrá!$A$2:$D$1171,MATCH(Skráningarblað!A19,Leikmannaskrá!$A$2:$A$1175,0),1),"")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IFERROR(INDEX(Leikmannaskrá!$A$2:$D$1171,MATCH(Skráningarblað!A220,Leikmannaskrá!$A$2:$A$1175,0),1),"")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IFERROR(INDEX(Leikmannaskrá!$A$2:$D$1171,MATCH(Skráningarblað!A221,Leikmannaskrá!$A$2:$A$1175,0),1),"")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IFERROR(INDEX(Leikmannaskrá!$A$2:$D$1171,MATCH(Skráningarblað!A222,Leikmannaskrá!$A$2:$A$1175,0),1),"")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IFERROR(INDEX(Leikmannaskrá!$A$2:$D$1171,MATCH(Skráningarblað!A223,Leikmannaskrá!$A$2:$A$1175,0),1),"")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IFERROR(INDEX(Leikmannaskrá!$A$2:$D$1171,MATCH(Skráningarblað!A224,Leikmannaskrá!$A$2:$A$1175,0),1),"")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IFERROR(INDEX(Leikmannaskrá!$A$2:$D$1171,MATCH(Skráningarblað!A225,Leikmannaskrá!$A$2:$A$1175,0),1),"")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IFERROR(INDEX(Leikmannaskrá!$A$2:$D$1171,MATCH(Skráningarblað!A226,Leikmannaskrá!$A$2:$A$1175,0),1),"")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IFERROR(INDEX(Leikmannaskrá!$A$2:$D$1171,MATCH(Skráningarblað!A227,Leikmannaskrá!$A$2:$A$1175,0),1),"")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IFERROR(INDEX(Leikmannaskrá!$A$2:$D$1171,MATCH(Skráningarblað!A228,Leikmannaskrá!$A$2:$A$1175,0),1),"")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IFERROR(INDEX(Leikmannaskrá!$A$2:$D$1171,MATCH(Skráningarblað!A229,Leikmannaskrá!$A$2:$A$1175,0),1),"")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IFERROR(INDEX(Leikmannaskrá!$A$2:$D$1171,MATCH(Skráningarblað!A230,Leikmannaskrá!$A$2:$A$1175,0),1),"")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IFERROR(INDEX(Leikmannaskrá!$A$2:$D$1171,MATCH(Skráningarblað!A231,Leikmannaskrá!$A$2:$A$1175,0),1),"")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IFERROR(INDEX(Leikmannaskrá!$A$2:$D$1171,MATCH(Skráningarblað!A232,Leikmannaskrá!$A$2:$A$1175,0),1),"")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IFERROR(INDEX(Leikmannaskrá!$A$2:$D$1171,MATCH(Skráningarblað!A233,Leikmannaskrá!$A$2:$A$1175,0),1),"")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IFERROR(INDEX(Leikmannaskrá!$A$2:$D$1171,MATCH(Skráningarblað!A234,Leikmannaskrá!$A$2:$A$1175,0),1),"")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IFERROR(INDEX(Leikmannaskrá!$A$2:$D$1171,MATCH(Skráningarblað!A235,Leikmannaskrá!$A$2:$A$1175,0),1),"")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IFERROR(INDEX(Leikmannaskrá!$A$2:$D$1171,MATCH(Skráningarblað!A236,Leikmannaskrá!$A$2:$A$1175,0),1),"")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IFERROR(INDEX(Leikmannaskrá!$A$2:$D$1171,MATCH(Skráningarblað!A237,Leikmannaskrá!$A$2:$A$1175,0),1),"")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IFERROR(INDEX(Leikmannaskrá!$A$2:$D$1171,MATCH(Skráningarblað!A238,Leikmannaskrá!$A$2:$A$1175,0),1),"")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IFERROR(INDEX(Leikmannaskrá!$A$2:$D$1171,MATCH(Skráningarblað!A239,Leikmannaskrá!$A$2:$A$1175,0),1),"")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IFERROR(INDEX(Leikmannaskrá!$A$2:$D$1171,MATCH(Skráningarblað!A240,Leikmannaskrá!$A$2:$A$1175,0),1),"")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IFERROR(INDEX(Leikmannaskrá!$A$2:$D$1171,MATCH(Skráningarblað!A241,Leikmannaskrá!$A$2:$A$1175,0),1),"")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IFERROR(INDEX(Leikmannaskrá!$A$2:$D$1171,MATCH(Skráningarblað!A242,Leikmannaskrá!$A$2:$A$1175,0),1),"")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IFERROR(INDEX(Leikmannaskrá!$A$2:$D$1171,MATCH(Skráningarblað!A243,Leikmannaskrá!$A$2:$A$1175,0),1),"")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IFERROR(INDEX(Leikmannaskrá!$A$2:$D$1171,MATCH(Skráningarblað!A244,Leikmannaskrá!$A$2:$A$1175,0),1),"")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IFERROR(INDEX(Leikmannaskrá!$A$2:$D$1171,MATCH(Skráningarblað!A245,Leikmannaskrá!$A$2:$A$1175,0),1),"")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IFERROR(INDEX(Leikmannaskrá!$A$2:$D$1171,MATCH(Skráningarblað!A246,Leikmannaskrá!$A$2:$A$1175,0),1),"")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IFERROR(INDEX(Leikmannaskrá!$A$2:$D$1171,MATCH(Skráningarblað!A247,Leikmannaskrá!$A$2:$A$1175,0),1),"")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IFERROR(INDEX(Leikmannaskrá!$A$2:$D$1171,MATCH(Skráningarblað!A248,Leikmannaskrá!$A$2:$A$1175,0),1),"")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IFERROR(INDEX(Leikmannaskrá!$A$2:$D$1171,MATCH(Skráningarblað!A249,Leikmannaskrá!$A$2:$A$1175,0),1),"")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IFERROR(INDEX(Leikmannaskrá!$A$2:$D$1171,MATCH(Skráningarblað!A250,Leikmannaskrá!$A$2:$A$1175,0),1),"")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IFERROR(INDEX(Leikmannaskrá!$A$2:$D$1171,MATCH(Skráningarblað!A251,Leikmannaskrá!$A$2:$A$1175,0),1),"")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IFERROR(INDEX(Leikmannaskrá!$A$2:$D$1171,MATCH(Skráningarblað!A252,Leikmannaskrá!$A$2:$A$1175,0),1),"")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IFERROR(INDEX(Leikmannaskrá!$A$2:$D$1171,MATCH(Skráningarblað!A253,Leikmannaskrá!$A$2:$A$1175,0),1),"")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IFERROR(INDEX(Leikmannaskrá!$A$2:$D$1171,MATCH(Skráningarblað!A254,Leikmannaskrá!$A$2:$A$1175,0),1),"")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IFERROR(INDEX(Leikmannaskrá!$A$2:$D$1171,MATCH(Skráningarblað!A255,Leikmannaskrá!$A$2:$A$1175,0),1),"")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IFERROR(INDEX(Leikmannaskrá!$A$2:$D$1171,MATCH(Skráningarblað!A256,Leikmannaskrá!$A$2:$A$1175,0),1),"")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IFERROR(INDEX(Leikmannaskrá!$A$2:$D$1171,MATCH(Skráningarblað!A257,Leikmannaskrá!$A$2:$A$1175,0),1),"")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IFERROR(INDEX(Leikmannaskrá!$A$2:$D$1171,MATCH(Skráningarblað!A258,Leikmannaskrá!$A$2:$A$1175,0),1),"")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IFERROR(INDEX(Leikmannaskrá!$A$2:$D$1171,MATCH(Skráningarblað!A126,Leikmannaskrá!$A$2:$A$1175,0),1),"")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IFERROR(INDEX(Leikmannaskrá!$A$2:$D$1171,MATCH(Skráningarblað!A156,Leikmannaskrá!$A$2:$A$1175,0),1),"")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IFERROR(INDEX(Leikmannaskrá!$A$2:$D$1171,MATCH(Skráningarblað!A10,Leikmannaskrá!$A$2:$A$1175,0),1),"")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IFERROR(INDEX(Leikmannaskrá!$A$2:$D$1171,MATCH(Skráningarblað!A123,Leikmannaskrá!$A$2:$A$1175,0),1),"")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IFERROR(INDEX(Leikmannaskrá!$A$2:$D$1171,MATCH(Skráningarblað!A9,Leikmannaskrá!$A$2:$A$1175,0),1),"")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IFERROR(INDEX(Leikmannaskrá!$A$2:$D$1171,MATCH(Skráningarblað!A31,Leikmannaskrá!$A$2:$A$1175,0),1),"")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IFERROR(INDEX(Leikmannaskrá!$A$2:$D$1171,MATCH(Skráningarblað!A136,Leikmannaskrá!$A$2:$A$1175,0),1),"")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IFERROR(INDEX(Leikmannaskrá!$A$2:$D$1171,MATCH(Skráningarblað!A15,Leikmannaskrá!$A$2:$A$1175,0),1),"")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IFERROR(INDEX(Leikmannaskrá!$A$2:$D$1171,MATCH(Skráningarblað!A163,Leikmannaskrá!$A$2:$A$1175,0),1),"")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IFERROR(INDEX(Leikmannaskrá!$A$2:$D$1171,MATCH(Skráningarblað!A159,Leikmannaskrá!$A$2:$A$1175,0),1),"")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IFERROR(INDEX(Leikmannaskrá!$A$2:$D$1171,MATCH(Skráningarblað!A32,Leikmannaskrá!$A$2:$A$1175,0),1),"")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IFERROR(INDEX(Leikmannaskrá!$A$2:$D$1171,MATCH(Skráningarblað!A149,Leikmannaskrá!$A$2:$A$1175,0),1),"")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IFERROR(INDEX(Leikmannaskrá!$A$2:$D$1171,MATCH(Skráningarblað!A151,Leikmannaskrá!$A$2:$A$1175,0),1),"")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IFERROR(INDEX(Leikmannaskrá!$A$2:$D$1171,MATCH(Skráningarblað!A24,Leikmannaskrá!$A$2:$A$1175,0),1),"")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IFERROR(INDEX(Leikmannaskrá!$A$2:$D$1171,MATCH(Skráningarblað!A130,Leikmannaskrá!$A$2:$A$1175,0),1),"")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IFERROR(INDEX(Leikmannaskrá!$A$2:$D$1171,MATCH(Skráningarblað!A34,Leikmannaskrá!$A$2:$A$1175,0),1),"")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IFERROR(INDEX(Leikmannaskrá!$A$2:$D$1171,MATCH(Skráningarblað!A141,Leikmannaskrá!$A$2:$A$1175,0),1),"")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IFERROR(INDEX(Leikmannaskrá!$A$2:$D$1171,MATCH(Skráningarblað!A162,Leikmannaskrá!$A$2:$A$1175,0),1),"")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IFERROR(INDEX(Leikmannaskrá!$A$2:$D$1171,MATCH(Skráningarblað!A146,Leikmannaskrá!$A$2:$A$1175,0),1),"")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IFERROR(INDEX(Leikmannaskrá!$A$2:$D$1171,MATCH(Skráningarblað!A134,Leikmannaskrá!$A$2:$A$1175,0),1),"")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IFERROR(INDEX(Leikmannaskrá!$A$2:$D$1171,MATCH(Skráningarblað!A28,Leikmannaskrá!$A$2:$A$1175,0),1),"")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IFERROR(INDEX(Leikmannaskrá!$A$2:$D$1171,MATCH(Skráningarblað!A153,Leikmannaskrá!$A$2:$A$1175,0),1),"")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IFERROR(INDEX(Leikmannaskrá!$A$2:$D$1171,MATCH(Skráningarblað!A161,Leikmannaskrá!$A$2:$A$1175,0),1),"")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IFERROR(INDEX(Leikmannaskrá!$A$2:$D$1171,MATCH(Skráningarblað!A173,Leikmannaskrá!$A$2:$A$1175,0),1),"")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IFERROR(INDEX(Leikmannaskrá!$A$2:$D$1171,MATCH(Skráningarblað!A25,Leikmannaskrá!$A$2:$A$1175,0),1),"")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IFERROR(INDEX(Leikmannaskrá!$A$2:$D$1171,MATCH(Skráningarblað!A27,Leikmannaskrá!$A$2:$A$1175,0),1),"")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IFERROR(INDEX(Leikmannaskrá!$A$2:$D$1171,MATCH(Skráningarblað!A26,Leikmannaskrá!$A$2:$A$1175,0),1),"")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IFERROR(INDEX(Leikmannaskrá!$A$2:$D$1171,MATCH(Skráningarblað!A168,Leikmannaskrá!$A$2:$A$1175,0),1),"")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IFERROR(INDEX(Leikmannaskrá!$A$2:$D$1171,MATCH(Skráningarblað!A33,Leikmannaskrá!$A$2:$A$1175,0),1),"")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IFERROR(INDEX(Leikmannaskrá!$A$2:$D$1171,MATCH(Skráningarblað!A40,Leikmannaskrá!$A$2:$A$1175,0),1),"")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IFERROR(INDEX(Leikmannaskrá!$A$2:$D$1171,MATCH(Skráningarblað!A41,Leikmannaskrá!$A$2:$A$1175,0),1),"")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IFERROR(INDEX(Leikmannaskrá!$A$2:$D$1171,MATCH(Skráningarblað!A120,Leikmannaskrá!$A$2:$A$1175,0),1),"")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IFERROR(INDEX(Leikmannaskrá!$A$2:$D$1171,MATCH(Skráningarblað!A94,Leikmannaskrá!$A$2:$A$1175,0),1),"")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IFERROR(INDEX(Leikmannaskrá!$A$2:$D$1171,MATCH(Skráningarblað!A95,Leikmannaskrá!$A$2:$A$1175,0),1),"")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IFERROR(INDEX(Leikmannaskrá!$A$2:$D$1171,MATCH(Skráningarblað!A119,Leikmannaskrá!$A$2:$A$1175,0),1),"")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IFERROR(INDEX(Leikmannaskrá!$A$2:$D$1171,MATCH(Skráningarblað!A53,Leikmannaskrá!$A$2:$A$1175,0),1),"")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IFERROR(INDEX(Leikmannaskrá!$A$2:$D$1171,MATCH(Skráningarblað!A46,Leikmannaskrá!$A$2:$A$1175,0),1),"")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IFERROR(INDEX(Leikmannaskrá!$A$2:$D$1171,MATCH(Skráningarblað!A45,Leikmannaskrá!$A$2:$A$1175,0),1),"")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IFERROR(INDEX(Leikmannaskrá!$A$2:$D$1171,MATCH(Skráningarblað!A44,Leikmannaskrá!$A$2:$A$1175,0),1),"")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IFERROR(INDEX(Leikmannaskrá!$A$2:$D$1171,MATCH(Skráningarblað!A133,Leikmannaskrá!$A$2:$A$1175,0),1),"")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IFERROR(INDEX(Leikmannaskrá!$A$2:$D$1171,MATCH(Skráningarblað!A127,Leikmannaskrá!$A$2:$A$1175,0),1),"")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IFERROR(INDEX(Leikmannaskrá!$A$2:$D$1171,MATCH(Skráningarblað!A121,Leikmannaskrá!$A$2:$A$1175,0),1),"")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IFERROR(INDEX(Leikmannaskrá!$A$2:$D$1171,MATCH(Skráningarblað!A125,Leikmannaskrá!$A$2:$A$1175,0),1),"")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IFERROR(INDEX(Leikmannaskrá!$A$2:$D$1171,MATCH(Skráningarblað!A128,Leikmannaskrá!$A$2:$A$1175,0),1),"")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IFERROR(INDEX(Leikmannaskrá!$A$2:$D$1171,MATCH(Skráningarblað!A2,Leikmannaskrá!$A$2:$A$1175,0),1),"")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IFERROR(INDEX(Leikmannaskrá!$A$2:$D$1171,MATCH(Skráningarblað!A69,Leikmannaskrá!$A$2:$A$1175,0),1),"")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IFERROR(INDEX(Leikmannaskrá!$A$2:$D$1171,MATCH(Skráningarblað!A68,Leikmannaskrá!$A$2:$A$1175,0),1),"")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IFERROR(INDEX(Leikmannaskrá!$A$2:$D$1171,MATCH(Skráningarblað!A43,Leikmannaskrá!$A$2:$A$1175,0),1),"")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IFERROR(INDEX(Leikmannaskrá!$A$2:$D$1171,MATCH(Skráningarblað!A61,Leikmannaskrá!$A$2:$A$1175,0),1),"")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IFERROR(INDEX(Leikmannaskrá!$A$2:$D$1171,MATCH(Skráningarblað!A155,Leikmannaskrá!$A$2:$A$1175,0),1),"")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IFERROR(INDEX(Leikmannaskrá!$A$2:$D$1171,MATCH(Skráningarblað!A158,Leikmannaskrá!$A$2:$A$1175,0),1),"")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IFERROR(INDEX(Leikmannaskrá!$A$2:$D$1171,MATCH(Skráningarblað!A102,Leikmannaskrá!$A$2:$A$1175,0),1),"")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IFERROR(INDEX(Leikmannaskrá!$A$2:$D$1171,MATCH(Skráningarblað!A129,Leikmannaskrá!$A$2:$A$1175,0),1),"")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IFERROR(INDEX(Leikmannaskrá!$A$2:$D$1171,MATCH(Skráningarblað!A131,Leikmannaskrá!$A$2:$A$1175,0),1),"")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IFERROR(INDEX(Leikmannaskrá!$A$2:$D$1171,MATCH(Skráningarblað!A157,Leikmannaskrá!$A$2:$A$1175,0),1),"")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IFERROR(INDEX(Leikmannaskrá!$A$2:$D$1171,MATCH(Skráningarblað!A160,Leikmannaskrá!$A$2:$A$1175,0),1),"")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IFERROR(INDEX(Leikmannaskrá!$A$2:$D$1171,MATCH(Skráningarblað!A122,Leikmannaskrá!$A$2:$A$1175,0),1),"")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IFERROR(INDEX(Leikmannaskrá!$A$2:$D$1171,MATCH(Skráningarblað!A152,Leikmannaskrá!$A$2:$A$1175,0),1),"")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IFERROR(INDEX(Leikmannaskrá!$A$2:$D$1171,MATCH(Skráningarblað!A42,Leikmannaskrá!$A$2:$A$1175,0),1),"")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IFERROR(INDEX(Leikmannaskrá!$A$2:$D$1171,MATCH(Skráningarblað!A103,Leikmannaskrá!$A$2:$A$1175,0),1),"")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IFERROR(INDEX(Leikmannaskrá!$A$2:$D$1171,MATCH(Skráningarblað!A104,Leikmannaskrá!$A$2:$A$1175,0),1),"")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IFERROR(INDEX(Leikmannaskrá!$A$2:$D$1171,MATCH(Skráningarblað!A105,Leikmannaskrá!$A$2:$A$1175,0),1),"")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IFERROR(INDEX(Leikmannaskrá!$A$2:$D$1171,MATCH(Skráningarblað!A60,Leikmannaskrá!$A$2:$A$1175,0),1),"")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IFERROR(INDEX(Leikmannaskrá!$A$2:$D$1171,MATCH(Skráningarblað!A144,Leikmannaskrá!$A$2:$A$1175,0),1),"")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IFERROR(INDEX(Leikmannaskrá!$A$2:$D$1171,MATCH(Skráningarblað!A164,Leikmannaskrá!$A$2:$A$1175,0),1),"")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IFERROR(INDEX(Leikmannaskrá!$A$2:$D$1171,MATCH(Skráningarblað!A135,Leikmannaskrá!$A$2:$A$1175,0),1),"")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IFERROR(INDEX(Leikmannaskrá!$A$2:$D$1171,MATCH(Skráningarblað!A137,Leikmannaskrá!$A$2:$A$1175,0),1),"")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IFERROR(INDEX(Leikmannaskrá!$A$2:$D$1171,MATCH(Skráningarblað!A154,Leikmannaskrá!$A$2:$A$1175,0),1),"")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IFERROR(INDEX(Leikmannaskrá!$A$2:$D$1171,MATCH(Skráningarblað!A139,Leikmannaskrá!$A$2:$A$1175,0),1),"")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IFERROR(INDEX(Leikmannaskrá!$A$2:$D$1171,MATCH(Skráningarblað!A138,Leikmannaskrá!$A$2:$A$1175,0),1),"")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IFERROR(INDEX(Leikmannaskrá!$A$2:$D$1171,MATCH(Skráningarblað!A101,Leikmannaskrá!$A$2:$A$1175,0),1),"")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IFERROR(INDEX(Leikmannaskrá!$A$2:$D$1171,MATCH(Skráningarblað!A150,Leikmannaskrá!$A$2:$A$1175,0),1),"")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IFERROR(INDEX(Leikmannaskrá!$A$2:$D$1171,MATCH(Skráningarblað!A140,Leikmannaskrá!$A$2:$A$1175,0),1),"")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IFERROR(INDEX(Leikmannaskrá!$A$2:$D$1171,MATCH(Skráningarblað!A143,Leikmannaskrá!$A$2:$A$1175,0),1),"")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IFERROR(INDEX(Leikmannaskrá!$A$2:$D$1171,MATCH(Skráningarblað!A63,Leikmannaskrá!$A$2:$A$1175,0),1),"")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IFERROR(INDEX(Leikmannaskrá!$A$2:$D$1171,MATCH(Skráningarblað!A147,Leikmannaskrá!$A$2:$A$1175,0),1),"")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IFERROR(INDEX(Leikmannaskrá!$A$2:$D$1171,MATCH(Skráningarblað!A114,Leikmannaskrá!$A$2:$A$1175,0),1),"")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IFERROR(INDEX(Leikmannaskrá!$A$2:$D$1171,MATCH(Skráningarblað!A167,Leikmannaskrá!$A$2:$A$1175,0),1),"")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IFERROR(INDEX(Leikmannaskrá!$A$2:$D$1171,MATCH(Skráningarblað!A142,Leikmannaskrá!$A$2:$A$1175,0),1),"")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IFERROR(INDEX(Leikmannaskrá!$A$2:$D$1171,MATCH(Skráningarblað!A148,Leikmannaskrá!$A$2:$A$1175,0),1),"")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IFERROR(INDEX(Leikmannaskrá!$A$2:$D$1171,MATCH(Skráningarblað!A166,Leikmannaskrá!$A$2:$A$1175,0),1),"")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IFERROR(INDEX(Leikmannaskrá!$A$2:$D$1171,MATCH(Skráningarblað!A70,Leikmannaskrá!$A$2:$A$1175,0),1),"")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IFERROR(INDEX(Leikmannaskrá!$A$2:$D$1171,MATCH(Skráningarblað!A124,Leikmannaskrá!$A$2:$A$1175,0),1),"")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IFERROR(INDEX(Leikmannaskrá!$A$2:$D$1171,MATCH(Skráningarblað!A3,Leikmannaskrá!$A$2:$A$1175,0),1),"")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IFERROR(INDEX(Leikmannaskrá!$A$2:$D$1171,MATCH(Skráningarblað!A86,Leikmannaskrá!$A$2:$A$1175,0),1),"")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IFERROR(INDEX(Leikmannaskrá!$A$2:$D$1171,MATCH(Skráningarblað!A76,Leikmannaskrá!$A$2:$A$1175,0),1),"")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IFERROR(INDEX(Leikmannaskrá!$A$2:$D$1171,MATCH(Skráningarblað!A106,Leikmannaskrá!$A$2:$A$1175,0),1),"")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IFERROR(INDEX(Leikmannaskrá!$A$2:$D$1171,MATCH(Skráningarblað!A145,Leikmannaskrá!$A$2:$A$1175,0),1),"")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IFERROR(INDEX(Leikmannaskrá!$A$2:$D$1171,MATCH(Skráningarblað!A75,Leikmannaskrá!$A$2:$A$1175,0),1),"")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IFERROR(INDEX(Leikmannaskrá!$A$2:$D$1171,MATCH(Skráningarblað!A79,Leikmannaskrá!$A$2:$A$1175,0),1),"")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IFERROR(INDEX(Leikmannaskrá!$A$2:$D$1171,MATCH(Skráningarblað!A165,Leikmannaskrá!$A$2:$A$1175,0),1),"")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IFERROR(INDEX(Leikmannaskrá!$A$2:$D$1171,MATCH(Skráningarblað!A80,Leikmannaskrá!$A$2:$A$1175,0),1),"")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IFERROR(INDEX(Leikmannaskrá!$A$2:$D$1171,MATCH(Skráningarblað!A62,Leikmannaskrá!$A$2:$A$1175,0),1),"")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IFERROR(INDEX(Leikmannaskrá!$A$2:$D$1171,MATCH(Skráningarblað!A115,Leikmannaskrá!$A$2:$A$1175,0),1),"")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IFERROR(INDEX(Leikmannaskrá!$A$2:$D$1171,MATCH(Skráningarblað!A85,Leikmannaskrá!$A$2:$A$1175,0),1),"")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IFERROR(INDEX(Leikmannaskrá!$A$2:$D$1171,MATCH(Skráningarblað!A169,Leikmannaskrá!$A$2:$A$1175,0),1),"")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IFERROR(INDEX(Leikmannaskrá!$A$2:$D$1171,MATCH(Skráningarblað!A170,Leikmannaskrá!$A$2:$A$1175,0),1),"")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IFERROR(INDEX(Leikmannaskrá!$A$2:$D$1171,MATCH(Skráningarblað!A171,Leikmannaskrá!$A$2:$A$1175,0),1),"")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IFERROR(INDEX(Leikmannaskrá!$A$2:$D$1171,MATCH(Skráningarblað!A78,Leikmannaskrá!$A$2:$A$1175,0),1),"")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IFERROR(INDEX(Leikmannaskrá!$A$2:$D$1171,MATCH(Skráningarblað!A77,Leikmannaskrá!$A$2:$A$1175,0),1),"")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IFERROR(INDEX(Leikmannaskrá!$A$2:$D$1171,MATCH(Skráningarblað!A112,Leikmannaskrá!$A$2:$A$1175,0),1),"")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IFERROR(INDEX(Leikmannaskrá!$A$2:$D$1171,MATCH(Skráningarblað!A172,Leikmannaskrá!$A$2:$A$1175,0),1),"")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IFERROR(INDEX(Leikmannaskrá!$A$2:$D$1171,MATCH(Skráningarblað!A113,Leikmannaskrá!$A$2:$A$1175,0),1),"")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592</v>
      </c>
      <c r="E3" t="s">
        <v>593</v>
      </c>
    </row>
    <row r="4" spans="3:5" x14ac:dyDescent="0.35">
      <c r="D4" t="s">
        <v>594</v>
      </c>
      <c r="E4" t="s">
        <v>595</v>
      </c>
    </row>
    <row r="5" spans="3:5" x14ac:dyDescent="0.35">
      <c r="D5" t="s">
        <v>596</v>
      </c>
      <c r="E5" t="s">
        <v>597</v>
      </c>
    </row>
    <row r="6" spans="3:5" x14ac:dyDescent="0.35">
      <c r="E6" t="s">
        <v>598</v>
      </c>
    </row>
    <row r="7" spans="3:5" x14ac:dyDescent="0.35">
      <c r="E7" t="s">
        <v>599</v>
      </c>
    </row>
    <row r="8" spans="3:5" x14ac:dyDescent="0.35">
      <c r="E8" t="s">
        <v>600</v>
      </c>
    </row>
    <row r="9" spans="3:5" x14ac:dyDescent="0.35">
      <c r="C9" t="s">
        <v>601</v>
      </c>
    </row>
    <row r="10" spans="3:5" x14ac:dyDescent="0.35">
      <c r="C10" t="s">
        <v>602</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customXml/itemProps2.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3.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2025-02-23T19:17:27Z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